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nizd-my.sharepoint.com/personal/mpogoreli21_unizd_hr/Documents/Documents/3. Financijski plan/Izvršenje/2024/GODIŠNJI IZVJEŠTAJ O IZVRŠENJU FINANCIJSKOG PLANA ZA 2024. GODINU/"/>
    </mc:Choice>
  </mc:AlternateContent>
  <xr:revisionPtr revIDLastSave="110" documentId="11_1606576BCDDC9420D0C9359851083B56BBB40813" xr6:coauthVersionLast="47" xr6:coauthVersionMax="47" xr10:uidLastSave="{C10DE0F1-56AC-46CC-9A05-3297F735E7D7}"/>
  <bookViews>
    <workbookView xWindow="-120" yWindow="-120" windowWidth="29040" windowHeight="15840" xr2:uid="{00000000-000D-0000-FFFF-FFFF00000000}"/>
  </bookViews>
  <sheets>
    <sheet name="SAŽETAK" sheetId="6" r:id="rId1"/>
    <sheet name="Prihodi EK" sheetId="1" r:id="rId2"/>
    <sheet name="Rashodi EK" sheetId="3" r:id="rId3"/>
    <sheet name="Prihodi IF" sheetId="2" r:id="rId4"/>
    <sheet name="Rashodi IF" sheetId="4" r:id="rId5"/>
    <sheet name="Rashodi FUNKC" sheetId="5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17" i="3"/>
  <c r="H30" i="3"/>
  <c r="I13" i="6"/>
  <c r="F14" i="4"/>
  <c r="F8" i="4"/>
  <c r="H39" i="3"/>
  <c r="F10" i="5"/>
  <c r="J12" i="6" l="1"/>
  <c r="J10" i="6"/>
  <c r="H6" i="5"/>
  <c r="H5" i="5" s="1"/>
  <c r="G6" i="5"/>
  <c r="G5" i="5" s="1"/>
  <c r="F26" i="6"/>
  <c r="K25" i="6"/>
  <c r="J25" i="6"/>
  <c r="I24" i="6"/>
  <c r="I26" i="6" s="1"/>
  <c r="I23" i="6"/>
  <c r="H23" i="6"/>
  <c r="H26" i="6" s="1"/>
  <c r="G23" i="6"/>
  <c r="G26" i="6" s="1"/>
  <c r="F23" i="6"/>
  <c r="K14" i="6"/>
  <c r="J13" i="6"/>
  <c r="H15" i="6"/>
  <c r="G15" i="6"/>
  <c r="F15" i="6"/>
  <c r="K11" i="6"/>
  <c r="K10" i="6"/>
  <c r="H12" i="6"/>
  <c r="G12" i="6"/>
  <c r="F12" i="6"/>
  <c r="F6" i="5"/>
  <c r="E6" i="5"/>
  <c r="D6" i="5"/>
  <c r="C6" i="5"/>
  <c r="F5" i="5"/>
  <c r="E5" i="5"/>
  <c r="D5" i="5"/>
  <c r="C5" i="5"/>
  <c r="J24" i="6" l="1"/>
  <c r="F16" i="6"/>
  <c r="F27" i="6" s="1"/>
  <c r="H16" i="6"/>
  <c r="H27" i="6" s="1"/>
  <c r="K26" i="6"/>
  <c r="J26" i="6"/>
  <c r="G16" i="6"/>
  <c r="G27" i="6" s="1"/>
  <c r="I12" i="6"/>
  <c r="K13" i="6"/>
  <c r="K24" i="6"/>
  <c r="I15" i="6"/>
  <c r="J11" i="6"/>
  <c r="J14" i="6"/>
  <c r="K15" i="6" l="1"/>
  <c r="J15" i="6"/>
  <c r="K12" i="6"/>
  <c r="I16" i="6"/>
  <c r="I27" i="6" l="1"/>
  <c r="K16" i="6"/>
  <c r="J16" i="6"/>
  <c r="K27" i="6" l="1"/>
  <c r="J27" i="6"/>
</calcChain>
</file>

<file path=xl/sharedStrings.xml><?xml version="1.0" encoding="utf-8"?>
<sst xmlns="http://schemas.openxmlformats.org/spreadsheetml/2006/main" count="1698" uniqueCount="365">
  <si>
    <t>Razred</t>
  </si>
  <si>
    <t>Skupina/Podskupina/Odjeljak</t>
  </si>
  <si>
    <t>Izvor</t>
  </si>
  <si>
    <t>Naziv</t>
  </si>
  <si>
    <t>Izvršenje prethodne godine</t>
  </si>
  <si>
    <t>Plan tekuće godine</t>
  </si>
  <si>
    <t>Izvršenje tekuće godine</t>
  </si>
  <si>
    <t>Indeks1</t>
  </si>
  <si>
    <t>Index2</t>
  </si>
  <si>
    <t>6</t>
  </si>
  <si>
    <t>Prihodi poslovanja</t>
  </si>
  <si>
    <t>63</t>
  </si>
  <si>
    <t>Pomoći iz inozemstva (darovnice) i od subjekata unutar općeg proračuna</t>
  </si>
  <si>
    <t>631</t>
  </si>
  <si>
    <t>Tekuće pomoći od inozemnih vlada</t>
  </si>
  <si>
    <t>6311</t>
  </si>
  <si>
    <t>Tekuće pomoći  od inozemnih vlada</t>
  </si>
  <si>
    <t>632</t>
  </si>
  <si>
    <t>Pomoći od međunarodnih organizacija</t>
  </si>
  <si>
    <t>6321</t>
  </si>
  <si>
    <t>Tekuće pomoći od međunarodnih organizacija</t>
  </si>
  <si>
    <t>6323</t>
  </si>
  <si>
    <t>Tekuće pomoći od institucija i tijela EU</t>
  </si>
  <si>
    <t>636</t>
  </si>
  <si>
    <t>6361</t>
  </si>
  <si>
    <t>Tekuće pomoći proračunskim korisnicima iz proračuna JLP(R)S koji im nije nadležan</t>
  </si>
  <si>
    <t>638</t>
  </si>
  <si>
    <t>6381</t>
  </si>
  <si>
    <t>Tekuće pomoći temeljem prijenosa EU sredstava iz proračuna JLP(R)S, korisnika JLPRS ili izvanproračunskog korisnika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</si>
  <si>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</si>
  <si>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</si>
  <si>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</si>
  <si>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</si>
  <si>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</si>
  <si>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6393</t>
  </si>
  <si>
    <t>6394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</si>
  <si>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</si>
  <si>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</si>
  <si>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</si>
  <si>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</si>
  <si>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</si>
  <si>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</si>
  <si>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6414</t>
  </si>
  <si>
    <t>6415</t>
  </si>
  <si>
    <t>Prihodi od pozitivnih tečajnih razlika</t>
  </si>
  <si>
    <t>65</t>
  </si>
  <si>
    <t>Prihodi od administrativnih pristojbi i po posebnim propisima</t>
  </si>
  <si>
    <t>652</t>
  </si>
  <si>
    <t>Prihodi po posebnim propisima</t>
  </si>
  <si>
    <t>6526</t>
  </si>
  <si>
    <t>Ostali nespomeniti prihodi</t>
  </si>
  <si>
    <t>66</t>
  </si>
  <si>
    <t>Ostali prihodi</t>
  </si>
  <si>
    <t>661</t>
  </si>
  <si>
    <t>Prihodi od prodaje proizvoda i robe te pruženih usluga</t>
  </si>
  <si>
    <t>6614</t>
  </si>
  <si>
    <t>Prihodi od prodaje proizvoda i robe</t>
  </si>
  <si>
    <t>6615</t>
  </si>
  <si>
    <t>Prihodi od prodanih usluga</t>
  </si>
  <si>
    <t>663</t>
  </si>
  <si>
    <t>Donacije od pravnih i fizičkih osoba izvan opće države</t>
  </si>
  <si>
    <t>6631</t>
  </si>
  <si>
    <t>Tekuće donacije</t>
  </si>
  <si>
    <t>67</t>
  </si>
  <si>
    <t>Prihodi iz proračuna</t>
  </si>
  <si>
    <t>671</t>
  </si>
  <si>
    <t>Prihodi iz proračuna za financiranje rashoda poslovanja</t>
  </si>
  <si>
    <t>6711</t>
  </si>
  <si>
    <t>Prihodi za financiranje rashoda poslovanja</t>
  </si>
  <si>
    <t>6712</t>
  </si>
  <si>
    <t>Prihodi za financiranje rashoda za nabavu nefinancijske imovine</t>
  </si>
  <si>
    <t>68</t>
  </si>
  <si>
    <t>683</t>
  </si>
  <si>
    <t>6831</t>
  </si>
  <si>
    <t>7</t>
  </si>
  <si>
    <t>Prihodi od prodaje nefinancijske imovine</t>
  </si>
  <si>
    <t>72</t>
  </si>
  <si>
    <t>Prihodi od prodaje proizvedene dugotrajne imovine</t>
  </si>
  <si>
    <t>721</t>
  </si>
  <si>
    <t>7211</t>
  </si>
  <si>
    <t>Stambeni objekti</t>
  </si>
  <si>
    <t>723</t>
  </si>
  <si>
    <t>7231</t>
  </si>
  <si>
    <t>SVEUKUPNO:</t>
  </si>
  <si>
    <t>12.03.2025.</t>
  </si>
  <si>
    <t>1/1</t>
  </si>
  <si>
    <t>Prihodi od prodaje ili zamjene nefinancijske imovine i naknade s naslova osiguranja</t>
  </si>
  <si>
    <t>71</t>
  </si>
  <si>
    <t>Donacije</t>
  </si>
  <si>
    <t>61</t>
  </si>
  <si>
    <t>Ostale pomoći i darovnice</t>
  </si>
  <si>
    <t>52</t>
  </si>
  <si>
    <t>Pomoći EU</t>
  </si>
  <si>
    <t>51</t>
  </si>
  <si>
    <t>Ostali prihodi za posebne namjene</t>
  </si>
  <si>
    <t>43</t>
  </si>
  <si>
    <t>Vlastiti prihodi</t>
  </si>
  <si>
    <t>31</t>
  </si>
  <si>
    <t>Sredstva učešća za pomoći</t>
  </si>
  <si>
    <t>12</t>
  </si>
  <si>
    <t>Opći prihodi i primici</t>
  </si>
  <si>
    <t>11</t>
  </si>
  <si>
    <t>Dodatna ulaganja na postrojenjima i opremi</t>
  </si>
  <si>
    <t>4521</t>
  </si>
  <si>
    <t>452</t>
  </si>
  <si>
    <t>Dodatna ulaganja na građevinskim objektima</t>
  </si>
  <si>
    <t>4511</t>
  </si>
  <si>
    <t>451</t>
  </si>
  <si>
    <t>Rashodi za dodatna ulaganja na nefinacijskoj imovini</t>
  </si>
  <si>
    <t>45</t>
  </si>
  <si>
    <t>Umjetnička, literarna i znanstvena djela</t>
  </si>
  <si>
    <t>4263</t>
  </si>
  <si>
    <t>Ulaganja u računalne programe</t>
  </si>
  <si>
    <t>4262</t>
  </si>
  <si>
    <t>Nematerijalna proizvedena imovina</t>
  </si>
  <si>
    <t>426</t>
  </si>
  <si>
    <t>Knjige u knjižnicama</t>
  </si>
  <si>
    <t>4241</t>
  </si>
  <si>
    <t>Knjige, umjetnička djela i ostale izložbene vrijednosti</t>
  </si>
  <si>
    <t>424</t>
  </si>
  <si>
    <t>Prijevozna sredstva u cestovnom prometu</t>
  </si>
  <si>
    <t>4231</t>
  </si>
  <si>
    <t>Prijevozna sredstva</t>
  </si>
  <si>
    <t>423</t>
  </si>
  <si>
    <t>Uređaji, strojevi i oprema za ostale namjene</t>
  </si>
  <si>
    <t>4227</t>
  </si>
  <si>
    <t>Sportska i glazbena oprema</t>
  </si>
  <si>
    <t>4226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</si>
  <si>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</si>
  <si>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</si>
  <si>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</si>
  <si>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</si>
  <si>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</si>
  <si>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</si>
  <si>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</si>
  <si>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</si>
  <si>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</si>
  <si>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</si>
  <si>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</si>
  <si>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</si>
  <si>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Ostali građevinski objekti</t>
  </si>
  <si>
    <t>4214</t>
  </si>
  <si>
    <t>Poslovni objekti</t>
  </si>
  <si>
    <t>4212</t>
  </si>
  <si>
    <t>4211</t>
  </si>
  <si>
    <t>Građevinski objekti</t>
  </si>
  <si>
    <t>421</t>
  </si>
  <si>
    <t>Rashodi za nabavu proizvedene dugotrajna imovine</t>
  </si>
  <si>
    <t>42</t>
  </si>
  <si>
    <t>Ostala prava</t>
  </si>
  <si>
    <t>4124</t>
  </si>
  <si>
    <t>Licence</t>
  </si>
  <si>
    <t>4123</t>
  </si>
  <si>
    <t>Nematerijalna imovina</t>
  </si>
  <si>
    <t>412</t>
  </si>
  <si>
    <t>Rashodi za nabavu neproizvedene imovine</t>
  </si>
  <si>
    <t>41</t>
  </si>
  <si>
    <t xml:space="preserve">Rashodi za nabavu nefinancijske imovine </t>
  </si>
  <si>
    <t>4</t>
  </si>
  <si>
    <t>Tekuće donacije iz EU sredstava</t>
  </si>
  <si>
    <t>3813</t>
  </si>
  <si>
    <t>Tekuće donacije u novcu</t>
  </si>
  <si>
    <t>3811</t>
  </si>
  <si>
    <t xml:space="preserve">Tekuće donacije </t>
  </si>
  <si>
    <t>381</t>
  </si>
  <si>
    <t>Ostali rashodi</t>
  </si>
  <si>
    <t>38</t>
  </si>
  <si>
    <t>Naknade građanima i kućanstvima u novcu</t>
  </si>
  <si>
    <t>3721</t>
  </si>
  <si>
    <t>Ostale naknade građanima i kućanstvima iz proračuna</t>
  </si>
  <si>
    <t>372</t>
  </si>
  <si>
    <t>Naknade građanima i kućanstvima na temelju osiguranja i druge naknade</t>
  </si>
  <si>
    <t>37</t>
  </si>
  <si>
    <t>Tekući prijenosi između proračunskih korisnika istog proraču</t>
  </si>
  <si>
    <t>3693</t>
  </si>
  <si>
    <t>3691</t>
  </si>
  <si>
    <t>Prijenos između proračunskih korisnika istog proračuna</t>
  </si>
  <si>
    <t>369</t>
  </si>
  <si>
    <t>Pomoći temeljem prijenosa EU sredstava</t>
  </si>
  <si>
    <t>3681</t>
  </si>
  <si>
    <t>368</t>
  </si>
  <si>
    <t>Pomoći dane u inozemstvo i unutar općeg proračuna</t>
  </si>
  <si>
    <t>36</t>
  </si>
  <si>
    <t>3511</t>
  </si>
  <si>
    <t>Subvencija trgovačkim društvima u javnom sektoru</t>
  </si>
  <si>
    <t>351</t>
  </si>
  <si>
    <t>35</t>
  </si>
  <si>
    <t>Ostali nespomenuti financijski rashodi</t>
  </si>
  <si>
    <t>3434</t>
  </si>
  <si>
    <t>Zatezne kamate</t>
  </si>
  <si>
    <t>3433</t>
  </si>
  <si>
    <t>Negativne tečajne razlike i valutna klauzula</t>
  </si>
  <si>
    <t>3432</t>
  </si>
  <si>
    <t>Bankarske usluge i usluge platnog prometa</t>
  </si>
  <si>
    <t>3431</t>
  </si>
  <si>
    <t>Ostali financijski rashodi</t>
  </si>
  <si>
    <t>343</t>
  </si>
  <si>
    <t>Financijski rashodi</t>
  </si>
  <si>
    <t>34</t>
  </si>
  <si>
    <t>Ostali nespomenuti rashodi poslovanja</t>
  </si>
  <si>
    <t>3299</t>
  </si>
  <si>
    <t>3296</t>
  </si>
  <si>
    <t>Pristojbe i naknade</t>
  </si>
  <si>
    <t>3295</t>
  </si>
  <si>
    <t>Članarine</t>
  </si>
  <si>
    <t>3294</t>
  </si>
  <si>
    <t>Reprezentacija</t>
  </si>
  <si>
    <t>3293</t>
  </si>
  <si>
    <t>Premije osiguranja</t>
  </si>
  <si>
    <t>3292</t>
  </si>
  <si>
    <t>Naknade za rad predstavničkih i izvršnih tijela, povjerenstava i slično</t>
  </si>
  <si>
    <t>3291</t>
  </si>
  <si>
    <t>329</t>
  </si>
  <si>
    <t>Naknada troškova osobama izvan radnog odnosa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</si>
  <si>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</si>
  <si>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</si>
  <si>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</si>
  <si>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</si>
  <si>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</si>
  <si>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</si>
  <si>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</si>
  <si>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</si>
  <si>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</si>
  <si>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</si>
  <si>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</si>
  <si>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</si>
  <si>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</si>
  <si>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</si>
  <si>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</si>
  <si>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promiđžbe i informiranja</t>
  </si>
  <si>
    <t>3233</t>
  </si>
  <si>
    <t>Usluge tekućeg i investicijskog održavanja</t>
  </si>
  <si>
    <t>3232</t>
  </si>
  <si>
    <t>Usluge telefona, pošte i prijevoza</t>
  </si>
  <si>
    <t>3231</t>
  </si>
  <si>
    <t>Rashodi za usluge</t>
  </si>
  <si>
    <t>323</t>
  </si>
  <si>
    <t>Službena, radna i zaštitna odjeća i obuća</t>
  </si>
  <si>
    <t>3227</t>
  </si>
  <si>
    <t>Sitan inventar</t>
  </si>
  <si>
    <t>3225</t>
  </si>
  <si>
    <t>Materijal i dijelovi za tekuće i investicijsko održavanje</t>
  </si>
  <si>
    <t>3224</t>
  </si>
  <si>
    <t>Energija</t>
  </si>
  <si>
    <t>3223</t>
  </si>
  <si>
    <t>Materijal i sirovine</t>
  </si>
  <si>
    <t>3222</t>
  </si>
  <si>
    <t>Uredski materijal i ostali materjalni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</si>
  <si>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</si>
  <si>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</si>
  <si>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</si>
  <si>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</si>
  <si>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</si>
  <si>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</si>
  <si>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</si>
  <si>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Naknade za prijevoz, za rad na terenu i odvojeni život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</si>
  <si>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</si>
  <si>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</si>
  <si>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</si>
  <si>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</si>
  <si>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</si>
  <si>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</si>
  <si>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</si>
  <si>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 za zapošljavanje na plaću</t>
  </si>
  <si>
    <t>3133</t>
  </si>
  <si>
    <t>Doprinosi za zdravstveno osiguranje</t>
  </si>
  <si>
    <t>3132</t>
  </si>
  <si>
    <t>Doprinosi na plaće</t>
  </si>
  <si>
    <t>313</t>
  </si>
  <si>
    <t>Ostali rashodi za zaposlene</t>
  </si>
  <si>
    <t>3121</t>
  </si>
  <si>
    <t>312</t>
  </si>
  <si>
    <t>Plaće za posebne uvjete rada</t>
  </si>
  <si>
    <t>3114</t>
  </si>
  <si>
    <t>Plaća za prekovremeni rad</t>
  </si>
  <si>
    <t>3113</t>
  </si>
  <si>
    <t>Plaće u naravi</t>
  </si>
  <si>
    <t>3112</t>
  </si>
  <si>
    <t>Plaće za redovan rad</t>
  </si>
  <si>
    <t>3111</t>
  </si>
  <si>
    <t>Plaće</t>
  </si>
  <si>
    <t>311</t>
  </si>
  <si>
    <t>Rashodi za zaposlene</t>
  </si>
  <si>
    <t>Rashodi poslovanja</t>
  </si>
  <si>
    <t>3</t>
  </si>
  <si>
    <t>RASHODI PREMA FUNKCIJSKOJ KLASIFIKACIJI</t>
  </si>
  <si>
    <t>BROJČANA OZNAKA</t>
  </si>
  <si>
    <t>NAZIV FUNKCIJSKE KLASIFIKACIJE</t>
  </si>
  <si>
    <t>Rebalans 2023.</t>
  </si>
  <si>
    <t>Tekući plan 2023.</t>
  </si>
  <si>
    <t>(5/2)*100</t>
  </si>
  <si>
    <t>(5/4)*100</t>
  </si>
  <si>
    <t>UKUPNI RASHODI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</si>
  <si>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</si>
  <si>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</si>
  <si>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</si>
  <si>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</si>
  <si>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</si>
  <si>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Obrazovanje koje se ne može definirati po stupnju</t>
  </si>
  <si>
    <t>Dodatne usluge u obrazovanju</t>
  </si>
  <si>
    <t>Istraživanje i razvoj obrazovanja</t>
  </si>
  <si>
    <t>Usluge obrazovanja koje nisu drugdje svrstane</t>
  </si>
  <si>
    <r>
      <t xml:space="preserve">GODIŠNJI IZVJEŠTAJ O IZVRŠENJU FINANCIJSKOG PLANA </t>
    </r>
    <r>
      <rPr>
        <b/>
        <sz val="10"/>
        <color rgb="FFFF0000"/>
        <rFont val="SegoeUI"/>
        <charset val="238"/>
      </rPr>
      <t xml:space="preserve">SVEUČILIŠTE U ZADRU </t>
    </r>
    <r>
      <rPr>
        <b/>
        <sz val="10"/>
        <color indexed="8"/>
        <rFont val="SegoeUI"/>
        <charset val="238"/>
      </rPr>
      <t xml:space="preserve">
ZA PRVO POLUGODIŠTE 2023. GODINE</t>
    </r>
  </si>
  <si>
    <t xml:space="preserve"> OPĆI DIO</t>
  </si>
  <si>
    <t>SAŽETAK  RAČUNA PRIHODA I RASHODA I RAČUNA FINANCIRANJA</t>
  </si>
  <si>
    <t>SAŽETAK RAČUNA PRIHODA I RASHODA</t>
  </si>
  <si>
    <t>BROJČANA OZNAKA I NAZIV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</si>
  <si>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</si>
  <si>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</si>
  <si>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</si>
  <si>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</si>
  <si>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</si>
  <si>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</si>
  <si>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</si>
  <si>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</si>
  <si>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</si>
  <si>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</si>
  <si>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</si>
  <si>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</si>
  <si>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</si>
  <si>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</si>
  <si>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</si>
  <si>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</si>
  <si>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</si>
  <si>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PRIHODI PREMA EKONOMSKOJ KLASIFIKACIJI</t>
  </si>
  <si>
    <t>IZVJEŠTAJ O IZVRŠENJU FINANCIJSKOG PLANA ZA 2024. g.</t>
  </si>
  <si>
    <t>RASHODI PREMA EKONOMSKOJ KLASIFIKACIJI</t>
  </si>
  <si>
    <t>PRIHODI PREMA IZVORIMA FINANCIRANJA</t>
  </si>
  <si>
    <t>RASHODI PREMA IZVORIMA FINANCIRANJA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</si>
  <si>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</si>
  <si>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</si>
  <si>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</si>
  <si>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proračunskim korisnicima iz proračuna koji im nije nadležan</t>
  </si>
  <si>
    <t>Pomoći iz državnog proračuna temeljem prijenosa EU sredstava</t>
  </si>
  <si>
    <t>Prihodi od zateznih kamata</t>
  </si>
  <si>
    <t>Kazne, upravne mjere i ostali prihodi</t>
  </si>
  <si>
    <t>Prihodi od prodaje građevinskih objekata</t>
  </si>
  <si>
    <t>Prihodi od prodaje prijevoznih sredstava</t>
  </si>
  <si>
    <t>Troškovi sudskih postupaka</t>
  </si>
  <si>
    <t>Subvencije</t>
  </si>
  <si>
    <t>Subvencije kreditnim i ostalim financijskim institucijama u javnom sektoru</t>
  </si>
  <si>
    <t>Izmjene i dopune 2024.</t>
  </si>
  <si>
    <t>INDEKS1</t>
  </si>
  <si>
    <t>INDEKS2</t>
  </si>
  <si>
    <t>Tekuće pomoći temeljem prijenosa EU sredstava</t>
  </si>
  <si>
    <t>14.03.2025.</t>
  </si>
  <si>
    <t>K621061</t>
  </si>
  <si>
    <t>REDOVNA DJELATNOST SVEUČILIŠTA U ZADRU (IZ EVIDENCIJSKIH PRIHODA)</t>
  </si>
  <si>
    <t>A679092</t>
  </si>
  <si>
    <t>EU PROJEKTI SVEUČILIŠTA U ZADRU (IZ EVIDENCIJSKIH PRIHODA)</t>
  </si>
  <si>
    <t>A679074</t>
  </si>
  <si>
    <t>PROGRAMSKO FINANCIRANJE JAVNIH VISOKIH UČILIŠTA</t>
  </si>
  <si>
    <t>A622122</t>
  </si>
  <si>
    <t>STIPENDIJE I ŠKOLARINE ZA DOKTORSKI STUDIJ</t>
  </si>
  <si>
    <t>A621183</t>
  </si>
  <si>
    <t>PRAVOMOĆNE SUDSKE PRESUDE</t>
  </si>
  <si>
    <t>A621181</t>
  </si>
  <si>
    <t>REDOVNA DJELATNOST SVEUČILIŠTA U ZADRU</t>
  </si>
  <si>
    <t>A621074</t>
  </si>
  <si>
    <t>PROGRAMI VJEŽBAONICA VISOKIH UČILIŠTA</t>
  </si>
  <si>
    <t>A621038</t>
  </si>
  <si>
    <t>Visoko obrazovanje</t>
  </si>
  <si>
    <t>3705</t>
  </si>
  <si>
    <t xml:space="preserve">RASHODI </t>
  </si>
  <si>
    <t>POSEBNI DIO IZVJEŠTAJA O IZVRŠENJU PLANA ZA 2024.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</si>
</sst>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80"/>
      <name val="Segoe UI"/>
    </font>
    <font>
      <b/>
      <sz val="9"/>
      <color rgb="FF000080"/>
      <name val="Segoe UI"/>
    </font>
    <font>
      <b/>
      <sz val="9"/>
      <color rgb="FF000000"/>
      <name val="Segoe UI"/>
    </font>
    <font>
      <sz val="9"/>
      <color rgb="FF000000"/>
      <name val="Segoe UI"/>
    </font>
    <font>
      <b/>
      <i/>
      <sz val="9"/>
      <color rgb="FF000000"/>
      <name val="Segoe UI"/>
    </font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2"/>
      <color rgb="FF000080"/>
      <name val="Segoe UI"/>
      <family val="2"/>
      <charset val="238"/>
    </font>
    <font>
      <sz val="11"/>
      <color theme="1"/>
      <name val="Merriweather Light"/>
      <charset val="238"/>
    </font>
    <font>
      <sz val="10"/>
      <color indexed="8"/>
      <name val="MS Sans Serif"/>
      <charset val="238"/>
    </font>
    <font>
      <b/>
      <sz val="9"/>
      <color indexed="62"/>
      <name val="Segoe UI"/>
      <family val="2"/>
      <charset val="238"/>
    </font>
    <font>
      <b/>
      <sz val="9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9"/>
      <name val="Segoe UI"/>
      <family val="2"/>
      <charset val="238"/>
    </font>
    <font>
      <sz val="9"/>
      <color rgb="FF000000"/>
      <name val="Segoe UI"/>
      <family val="2"/>
      <charset val="238"/>
    </font>
    <font>
      <sz val="9"/>
      <name val="Segoe UI"/>
      <family val="2"/>
      <charset val="238"/>
    </font>
    <font>
      <b/>
      <sz val="10"/>
      <color indexed="8"/>
      <name val="SegoeUI"/>
      <charset val="238"/>
    </font>
    <font>
      <b/>
      <sz val="10"/>
      <color rgb="FFFF0000"/>
      <name val="SegoeUI"/>
      <charset val="238"/>
    </font>
    <font>
      <sz val="10"/>
      <color theme="1"/>
      <name val="Calibri"/>
      <family val="2"/>
      <scheme val="minor"/>
    </font>
    <font>
      <b/>
      <sz val="10"/>
      <name val="SegoeUI"/>
      <charset val="238"/>
    </font>
    <font>
      <b/>
      <sz val="10"/>
      <color theme="1"/>
      <name val="SegoeUI"/>
      <charset val="238"/>
    </font>
    <font>
      <sz val="10"/>
      <color indexed="8"/>
      <name val="SegoeUI"/>
      <charset val="238"/>
    </font>
    <font>
      <sz val="10"/>
      <name val="SegoeUI"/>
      <charset val="238"/>
    </font>
    <font>
      <sz val="10"/>
      <color theme="1"/>
      <name val="SegoeUI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0F8FF"/>
      </patternFill>
    </fill>
    <fill>
      <patternFill patternType="solid">
        <fgColor rgb="FFFFFAFA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9A9A9"/>
      </right>
      <top style="thin">
        <color rgb="FFA9A9A9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51">
    <xf numFmtId="0" fontId="0" fillId="0" borderId="0"/>
    <xf numFmtId="0" fontId="1" fillId="0" borderId="0"/>
    <xf numFmtId="0" fontId="11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27" fillId="8" borderId="16" applyNumberFormat="0" applyProtection="0">
      <alignment horizontal="left" vertical="center" indent="1"/>
    </xf>
    <xf numFmtId="4" fontId="30" fillId="9" borderId="16" applyNumberFormat="0" applyProtection="0">
      <alignment vertical="center"/>
    </xf>
    <xf numFmtId="0" fontId="28" fillId="10" borderId="16" applyNumberFormat="0" applyProtection="0">
      <alignment horizontal="left" vertical="center" indent="1"/>
    </xf>
    <xf numFmtId="0" fontId="31" fillId="8" borderId="16" applyNumberFormat="0" applyProtection="0">
      <alignment horizontal="center" vertical="center"/>
    </xf>
    <xf numFmtId="0" fontId="29" fillId="0" borderId="16" applyNumberFormat="0" applyProtection="0">
      <alignment horizontal="left" vertical="center" wrapText="1" justifyLastLine="1"/>
    </xf>
    <xf numFmtId="0" fontId="29" fillId="0" borderId="16" applyNumberFormat="0" applyProtection="0">
      <alignment horizontal="left" vertical="center" wrapText="1"/>
    </xf>
    <xf numFmtId="4" fontId="32" fillId="0" borderId="16" applyNumberFormat="0" applyProtection="0">
      <alignment horizontal="right" vertical="center"/>
    </xf>
    <xf numFmtId="0" fontId="29" fillId="0" borderId="16" applyNumberFormat="0" applyProtection="0">
      <alignment horizontal="left" vertical="center" wrapText="1"/>
    </xf>
    <xf numFmtId="0" fontId="33" fillId="0" borderId="16" applyNumberFormat="0" applyProtection="0">
      <alignment horizontal="left" vertical="center" wrapText="1"/>
    </xf>
    <xf numFmtId="4" fontId="30" fillId="11" borderId="16" applyNumberFormat="0" applyProtection="0">
      <alignment horizontal="left" vertical="center" indent="1"/>
    </xf>
    <xf numFmtId="0" fontId="28" fillId="0" borderId="0"/>
    <xf numFmtId="0" fontId="38" fillId="0" borderId="0"/>
    <xf numFmtId="0" fontId="14" fillId="0" borderId="0"/>
    <xf numFmtId="4" fontId="35" fillId="9" borderId="16" applyNumberFormat="0" applyProtection="0">
      <alignment vertical="center"/>
    </xf>
    <xf numFmtId="4" fontId="30" fillId="9" borderId="16" applyNumberFormat="0" applyProtection="0">
      <alignment horizontal="left" vertical="center" indent="1"/>
    </xf>
    <xf numFmtId="4" fontId="30" fillId="9" borderId="16" applyNumberFormat="0" applyProtection="0">
      <alignment horizontal="left" vertical="center" indent="1"/>
    </xf>
    <xf numFmtId="4" fontId="30" fillId="12" borderId="16" applyNumberFormat="0" applyProtection="0">
      <alignment horizontal="right" vertical="center"/>
    </xf>
    <xf numFmtId="4" fontId="30" fillId="13" borderId="16" applyNumberFormat="0" applyProtection="0">
      <alignment horizontal="right" vertical="center"/>
    </xf>
    <xf numFmtId="4" fontId="30" fillId="14" borderId="16" applyNumberFormat="0" applyProtection="0">
      <alignment horizontal="right" vertical="center"/>
    </xf>
    <xf numFmtId="4" fontId="30" fillId="15" borderId="16" applyNumberFormat="0" applyProtection="0">
      <alignment horizontal="right" vertical="center"/>
    </xf>
    <xf numFmtId="4" fontId="30" fillId="16" borderId="16" applyNumberFormat="0" applyProtection="0">
      <alignment horizontal="right" vertical="center"/>
    </xf>
    <xf numFmtId="4" fontId="30" fillId="17" borderId="16" applyNumberFormat="0" applyProtection="0">
      <alignment horizontal="right" vertical="center"/>
    </xf>
    <xf numFmtId="4" fontId="30" fillId="18" borderId="16" applyNumberFormat="0" applyProtection="0">
      <alignment horizontal="right" vertical="center"/>
    </xf>
    <xf numFmtId="4" fontId="30" fillId="19" borderId="16" applyNumberFormat="0" applyProtection="0">
      <alignment horizontal="right" vertical="center"/>
    </xf>
    <xf numFmtId="4" fontId="30" fillId="20" borderId="16" applyNumberFormat="0" applyProtection="0">
      <alignment horizontal="right" vertical="center"/>
    </xf>
    <xf numFmtId="4" fontId="34" fillId="21" borderId="16" applyNumberFormat="0" applyProtection="0">
      <alignment horizontal="left" vertical="center" indent="1"/>
    </xf>
    <xf numFmtId="4" fontId="30" fillId="22" borderId="17" applyNumberFormat="0" applyProtection="0">
      <alignment horizontal="left" vertical="center" indent="1"/>
    </xf>
    <xf numFmtId="4" fontId="26" fillId="23" borderId="0" applyNumberFormat="0" applyProtection="0">
      <alignment horizontal="left" vertical="center" indent="1"/>
    </xf>
    <xf numFmtId="4" fontId="14" fillId="22" borderId="16" applyNumberFormat="0" applyProtection="0">
      <alignment horizontal="left" vertical="center" indent="1"/>
    </xf>
    <xf numFmtId="4" fontId="14" fillId="10" borderId="16" applyNumberFormat="0" applyProtection="0">
      <alignment horizontal="left" vertical="center" indent="1"/>
    </xf>
    <xf numFmtId="0" fontId="28" fillId="24" borderId="16" applyNumberFormat="0" applyProtection="0">
      <alignment horizontal="left" vertical="center" indent="1"/>
    </xf>
    <xf numFmtId="0" fontId="28" fillId="25" borderId="16" applyNumberFormat="0" applyProtection="0">
      <alignment horizontal="left" vertical="center" indent="1"/>
    </xf>
    <xf numFmtId="0" fontId="28" fillId="26" borderId="16" applyNumberFormat="0" applyProtection="0">
      <alignment horizontal="left" vertical="center" indent="1"/>
    </xf>
    <xf numFmtId="0" fontId="28" fillId="0" borderId="0"/>
    <xf numFmtId="0" fontId="38" fillId="0" borderId="0"/>
    <xf numFmtId="4" fontId="30" fillId="11" borderId="16" applyNumberFormat="0" applyProtection="0">
      <alignment vertical="center"/>
    </xf>
    <xf numFmtId="4" fontId="35" fillId="11" borderId="16" applyNumberFormat="0" applyProtection="0">
      <alignment vertical="center"/>
    </xf>
    <xf numFmtId="4" fontId="30" fillId="11" borderId="16" applyNumberFormat="0" applyProtection="0">
      <alignment horizontal="left" vertical="center" indent="1"/>
    </xf>
    <xf numFmtId="4" fontId="35" fillId="22" borderId="16" applyNumberFormat="0" applyProtection="0">
      <alignment horizontal="right" vertical="center"/>
    </xf>
    <xf numFmtId="0" fontId="33" fillId="26" borderId="16" applyNumberFormat="0" applyProtection="0">
      <alignment horizontal="left" vertical="center" indent="1"/>
    </xf>
    <xf numFmtId="0" fontId="27" fillId="8" borderId="16" applyNumberFormat="0" applyProtection="0">
      <alignment horizontal="center" vertical="top" wrapText="1"/>
    </xf>
    <xf numFmtId="0" fontId="37" fillId="0" borderId="0" applyNumberFormat="0" applyProtection="0"/>
    <xf numFmtId="4" fontId="36" fillId="22" borderId="16" applyNumberFormat="0" applyProtection="0">
      <alignment horizontal="right" vertical="center"/>
    </xf>
    <xf numFmtId="0" fontId="11" fillId="0" borderId="0"/>
  </cellStyleXfs>
  <cellXfs count="170">
    <xf numFmtId="0" fontId="0" fillId="0" borderId="0" xfId="0"/>
    <xf numFmtId="0" fontId="3" fillId="0" borderId="1" xfId="0" applyNumberFormat="1" applyFont="1" applyBorder="1" applyAlignment="1">
      <alignment horizontal="center" vertical="center" wrapText="1" readingOrder="1"/>
    </xf>
    <xf numFmtId="0" fontId="3" fillId="0" borderId="2" xfId="0" applyNumberFormat="1" applyFont="1" applyBorder="1" applyAlignment="1">
      <alignment horizontal="center" vertical="center" wrapText="1" readingOrder="1"/>
    </xf>
    <xf numFmtId="0" fontId="3" fillId="0" borderId="4" xfId="0" applyNumberFormat="1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0" fontId="4" fillId="0" borderId="6" xfId="0" applyNumberFormat="1" applyFont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 readingOrder="1"/>
    </xf>
    <xf numFmtId="4" fontId="4" fillId="0" borderId="6" xfId="0" applyNumberFormat="1" applyFont="1" applyBorder="1" applyAlignment="1">
      <alignment horizontal="center" vertical="center" wrapText="1" readingOrder="1"/>
    </xf>
    <xf numFmtId="3" fontId="4" fillId="0" borderId="6" xfId="0" applyNumberFormat="1" applyFont="1" applyBorder="1" applyAlignment="1">
      <alignment horizontal="center" vertical="center" wrapText="1" readingOrder="1"/>
    </xf>
    <xf numFmtId="0" fontId="4" fillId="0" borderId="5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4" fontId="5" fillId="0" borderId="6" xfId="0" applyNumberFormat="1" applyFont="1" applyBorder="1" applyAlignment="1">
      <alignment horizontal="center" vertical="center" wrapText="1" readingOrder="1"/>
    </xf>
    <xf numFmtId="0" fontId="5" fillId="0" borderId="6" xfId="0" applyNumberFormat="1" applyFont="1" applyBorder="1" applyAlignment="1">
      <alignment horizontal="center" vertical="center" wrapText="1" readingOrder="1"/>
    </xf>
    <xf numFmtId="0" fontId="4" fillId="2" borderId="5" xfId="0" applyNumberFormat="1" applyFont="1" applyFill="1" applyBorder="1" applyAlignment="1">
      <alignment horizontal="center" vertical="center" wrapText="1" readingOrder="1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4" fontId="6" fillId="2" borderId="6" xfId="0" applyNumberFormat="1" applyFont="1" applyFill="1" applyBorder="1" applyAlignment="1">
      <alignment horizontal="center" vertical="center" wrapText="1" readingOrder="1"/>
    </xf>
    <xf numFmtId="3" fontId="6" fillId="2" borderId="6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Border="1" applyAlignment="1">
      <alignment horizontal="center" vertical="center" wrapText="1" readingOrder="1"/>
    </xf>
    <xf numFmtId="0" fontId="3" fillId="0" borderId="4" xfId="0" applyNumberFormat="1" applyFont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49" fontId="6" fillId="2" borderId="6" xfId="0" applyNumberFormat="1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1" fillId="0" borderId="0" xfId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right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vertical="center" wrapText="1"/>
    </xf>
    <xf numFmtId="4" fontId="13" fillId="3" borderId="9" xfId="3" applyNumberFormat="1" applyFont="1" applyFill="1" applyBorder="1" applyAlignment="1">
      <alignment horizontal="center" vertical="center" wrapText="1" readingOrder="1"/>
    </xf>
    <xf numFmtId="3" fontId="13" fillId="3" borderId="9" xfId="3" applyNumberFormat="1" applyFont="1" applyFill="1" applyBorder="1" applyAlignment="1">
      <alignment horizontal="center" vertical="center" wrapText="1" readingOrder="1"/>
    </xf>
    <xf numFmtId="0" fontId="15" fillId="4" borderId="9" xfId="4" applyFont="1" applyFill="1" applyBorder="1" applyAlignment="1">
      <alignment horizontal="center" vertical="center" wrapText="1"/>
    </xf>
    <xf numFmtId="0" fontId="15" fillId="4" borderId="9" xfId="4" applyFont="1" applyFill="1" applyBorder="1" applyAlignment="1">
      <alignment horizontal="left" vertical="center" wrapText="1"/>
    </xf>
    <xf numFmtId="4" fontId="16" fillId="2" borderId="6" xfId="3" applyNumberFormat="1" applyFont="1" applyFill="1" applyBorder="1" applyAlignment="1">
      <alignment horizontal="center" vertical="center" wrapText="1" readingOrder="1"/>
    </xf>
    <xf numFmtId="4" fontId="16" fillId="2" borderId="10" xfId="3" applyNumberFormat="1" applyFont="1" applyFill="1" applyBorder="1" applyAlignment="1">
      <alignment horizontal="center" vertical="center" wrapText="1" readingOrder="1"/>
    </xf>
    <xf numFmtId="0" fontId="1" fillId="0" borderId="9" xfId="1" applyBorder="1" applyAlignment="1">
      <alignment horizontal="center"/>
    </xf>
    <xf numFmtId="0" fontId="17" fillId="0" borderId="9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left" vertical="center" wrapText="1"/>
    </xf>
    <xf numFmtId="3" fontId="17" fillId="0" borderId="9" xfId="4" applyNumberFormat="1" applyFont="1" applyBorder="1" applyAlignment="1">
      <alignment horizontal="right" vertical="center" wrapText="1"/>
    </xf>
    <xf numFmtId="3" fontId="17" fillId="0" borderId="11" xfId="4" applyNumberFormat="1" applyFont="1" applyBorder="1" applyAlignment="1">
      <alignment horizontal="right" vertical="center" wrapText="1"/>
    </xf>
    <xf numFmtId="0" fontId="1" fillId="0" borderId="9" xfId="1" applyBorder="1"/>
    <xf numFmtId="0" fontId="20" fillId="0" borderId="0" xfId="0" applyFont="1"/>
    <xf numFmtId="0" fontId="18" fillId="0" borderId="0" xfId="5" applyFont="1" applyAlignment="1">
      <alignment horizontal="center" vertical="center" wrapText="1"/>
    </xf>
    <xf numFmtId="4" fontId="18" fillId="0" borderId="0" xfId="5" applyNumberFormat="1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4" fontId="19" fillId="0" borderId="12" xfId="5" applyNumberFormat="1" applyFont="1" applyBorder="1" applyAlignment="1">
      <alignment horizontal="center" vertical="center" wrapText="1"/>
    </xf>
    <xf numFmtId="3" fontId="22" fillId="0" borderId="12" xfId="5" applyNumberFormat="1" applyFont="1" applyBorder="1" applyAlignment="1">
      <alignment horizontal="center" vertical="center"/>
    </xf>
    <xf numFmtId="4" fontId="18" fillId="0" borderId="12" xfId="5" applyNumberFormat="1" applyFont="1" applyBorder="1" applyAlignment="1">
      <alignment horizontal="center" vertical="center" wrapText="1"/>
    </xf>
    <xf numFmtId="4" fontId="19" fillId="0" borderId="12" xfId="5" applyNumberFormat="1" applyFont="1" applyBorder="1" applyAlignment="1">
      <alignment horizontal="right" vertical="center"/>
    </xf>
    <xf numFmtId="4" fontId="18" fillId="0" borderId="9" xfId="5" quotePrefix="1" applyNumberFormat="1" applyFont="1" applyBorder="1" applyAlignment="1">
      <alignment horizontal="center" vertical="center" wrapText="1"/>
    </xf>
    <xf numFmtId="3" fontId="18" fillId="0" borderId="9" xfId="5" quotePrefix="1" applyNumberFormat="1" applyFont="1" applyBorder="1" applyAlignment="1">
      <alignment horizontal="center" vertical="center" wrapText="1"/>
    </xf>
    <xf numFmtId="3" fontId="18" fillId="5" borderId="9" xfId="5" applyNumberFormat="1" applyFont="1" applyFill="1" applyBorder="1" applyAlignment="1">
      <alignment horizontal="center" vertical="center" wrapText="1"/>
    </xf>
    <xf numFmtId="4" fontId="18" fillId="5" borderId="9" xfId="5" applyNumberFormat="1" applyFont="1" applyFill="1" applyBorder="1" applyAlignment="1">
      <alignment horizontal="center" vertical="center" wrapText="1"/>
    </xf>
    <xf numFmtId="4" fontId="21" fillId="0" borderId="9" xfId="5" applyNumberFormat="1" applyFont="1" applyBorder="1" applyAlignment="1">
      <alignment vertical="center" wrapText="1"/>
    </xf>
    <xf numFmtId="3" fontId="21" fillId="0" borderId="9" xfId="5" applyNumberFormat="1" applyFont="1" applyBorder="1" applyAlignment="1">
      <alignment vertical="center" wrapText="1"/>
    </xf>
    <xf numFmtId="4" fontId="21" fillId="0" borderId="9" xfId="5" applyNumberFormat="1" applyFont="1" applyBorder="1" applyAlignment="1">
      <alignment horizontal="right" vertical="center" wrapText="1"/>
    </xf>
    <xf numFmtId="4" fontId="21" fillId="6" borderId="9" xfId="5" applyNumberFormat="1" applyFont="1" applyFill="1" applyBorder="1" applyAlignment="1">
      <alignment vertical="center"/>
    </xf>
    <xf numFmtId="3" fontId="21" fillId="6" borderId="9" xfId="5" applyNumberFormat="1" applyFont="1" applyFill="1" applyBorder="1" applyAlignment="1">
      <alignment vertical="center"/>
    </xf>
    <xf numFmtId="0" fontId="21" fillId="6" borderId="11" xfId="5" applyFont="1" applyFill="1" applyBorder="1" applyAlignment="1">
      <alignment horizontal="left" vertical="center"/>
    </xf>
    <xf numFmtId="0" fontId="21" fillId="6" borderId="13" xfId="5" applyFont="1" applyFill="1" applyBorder="1" applyAlignment="1">
      <alignment vertical="center"/>
    </xf>
    <xf numFmtId="4" fontId="21" fillId="6" borderId="9" xfId="5" applyNumberFormat="1" applyFont="1" applyFill="1" applyBorder="1" applyAlignment="1">
      <alignment vertical="center" wrapText="1"/>
    </xf>
    <xf numFmtId="3" fontId="21" fillId="6" borderId="9" xfId="5" applyNumberFormat="1" applyFont="1" applyFill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4" fontId="23" fillId="0" borderId="0" xfId="5" applyNumberFormat="1" applyFont="1" applyAlignment="1">
      <alignment horizontal="center" vertical="center" wrapText="1"/>
    </xf>
    <xf numFmtId="3" fontId="23" fillId="0" borderId="0" xfId="5" applyNumberFormat="1" applyFont="1" applyAlignment="1">
      <alignment horizontal="center" vertical="center" wrapText="1"/>
    </xf>
    <xf numFmtId="4" fontId="23" fillId="0" borderId="0" xfId="5" applyNumberFormat="1" applyFont="1"/>
    <xf numFmtId="4" fontId="21" fillId="7" borderId="9" xfId="5" applyNumberFormat="1" applyFont="1" applyFill="1" applyBorder="1" applyAlignment="1">
      <alignment vertical="center" wrapText="1"/>
    </xf>
    <xf numFmtId="3" fontId="21" fillId="7" borderId="9" xfId="5" applyNumberFormat="1" applyFont="1" applyFill="1" applyBorder="1" applyAlignment="1">
      <alignment vertical="center" wrapText="1"/>
    </xf>
    <xf numFmtId="0" fontId="25" fillId="0" borderId="0" xfId="0" applyFont="1"/>
    <xf numFmtId="4" fontId="25" fillId="0" borderId="0" xfId="0" applyNumberFormat="1" applyFont="1"/>
    <xf numFmtId="3" fontId="25" fillId="0" borderId="0" xfId="0" applyNumberFormat="1" applyFont="1"/>
    <xf numFmtId="4" fontId="20" fillId="0" borderId="0" xfId="0" applyNumberFormat="1" applyFont="1"/>
    <xf numFmtId="3" fontId="20" fillId="0" borderId="0" xfId="0" applyNumberFormat="1" applyFont="1"/>
    <xf numFmtId="0" fontId="2" fillId="0" borderId="0" xfId="0" applyNumberFormat="1" applyFont="1" applyAlignment="1">
      <alignment vertical="top" readingOrder="1"/>
    </xf>
    <xf numFmtId="0" fontId="3" fillId="0" borderId="0" xfId="0" applyFont="1" applyAlignment="1">
      <alignment vertical="top" readingOrder="1"/>
    </xf>
    <xf numFmtId="3" fontId="16" fillId="2" borderId="14" xfId="3" applyNumberFormat="1" applyFont="1" applyFill="1" applyBorder="1" applyAlignment="1">
      <alignment horizontal="center" vertical="center" wrapText="1" readingOrder="1"/>
    </xf>
    <xf numFmtId="3" fontId="16" fillId="2" borderId="9" xfId="3" applyNumberFormat="1" applyFont="1" applyFill="1" applyBorder="1" applyAlignment="1">
      <alignment horizontal="center" vertical="center" wrapText="1" readingOrder="1"/>
    </xf>
    <xf numFmtId="4" fontId="16" fillId="0" borderId="6" xfId="3" applyNumberFormat="1" applyFont="1" applyFill="1" applyBorder="1" applyAlignment="1">
      <alignment horizontal="center" vertical="center" wrapText="1" readingOrder="1"/>
    </xf>
    <xf numFmtId="4" fontId="16" fillId="0" borderId="10" xfId="3" applyNumberFormat="1" applyFont="1" applyFill="1" applyBorder="1" applyAlignment="1">
      <alignment horizontal="center" vertical="center" wrapText="1" readingOrder="1"/>
    </xf>
    <xf numFmtId="3" fontId="16" fillId="0" borderId="9" xfId="3" applyNumberFormat="1" applyFont="1" applyFill="1" applyBorder="1" applyAlignment="1">
      <alignment horizontal="center" vertical="center" wrapText="1" readingOrder="1"/>
    </xf>
    <xf numFmtId="3" fontId="16" fillId="0" borderId="14" xfId="3" applyNumberFormat="1" applyFont="1" applyFill="1" applyBorder="1" applyAlignment="1">
      <alignment horizontal="center" vertical="center" wrapText="1" readingOrder="1"/>
    </xf>
    <xf numFmtId="3" fontId="21" fillId="7" borderId="9" xfId="5" applyNumberFormat="1" applyFont="1" applyFill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3" fontId="5" fillId="0" borderId="6" xfId="0" applyNumberFormat="1" applyFont="1" applyBorder="1" applyAlignment="1">
      <alignment horizontal="center" vertical="center" wrapText="1" readingOrder="1"/>
    </xf>
    <xf numFmtId="3" fontId="6" fillId="2" borderId="6" xfId="0" applyNumberFormat="1" applyFont="1" applyFill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left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4" fontId="6" fillId="2" borderId="6" xfId="0" applyNumberFormat="1" applyFont="1" applyFill="1" applyBorder="1" applyAlignment="1">
      <alignment vertical="center" wrapText="1" readingOrder="1"/>
    </xf>
    <xf numFmtId="3" fontId="6" fillId="27" borderId="6" xfId="0" applyNumberFormat="1" applyFont="1" applyFill="1" applyBorder="1" applyAlignment="1">
      <alignment horizontal="center" vertical="center" wrapText="1" readingOrder="1"/>
    </xf>
    <xf numFmtId="4" fontId="6" fillId="27" borderId="6" xfId="0" applyNumberFormat="1" applyFont="1" applyFill="1" applyBorder="1" applyAlignment="1">
      <alignment horizontal="center" vertical="center" wrapText="1" readingOrder="1"/>
    </xf>
    <xf numFmtId="49" fontId="6" fillId="27" borderId="6" xfId="0" applyNumberFormat="1" applyFont="1" applyFill="1" applyBorder="1" applyAlignment="1">
      <alignment horizontal="center" vertical="center" wrapText="1" readingOrder="1"/>
    </xf>
    <xf numFmtId="3" fontId="6" fillId="28" borderId="6" xfId="0" applyNumberFormat="1" applyFont="1" applyFill="1" applyBorder="1" applyAlignment="1">
      <alignment horizontal="center" vertical="center" wrapText="1" readingOrder="1"/>
    </xf>
    <xf numFmtId="4" fontId="6" fillId="28" borderId="6" xfId="0" applyNumberFormat="1" applyFont="1" applyFill="1" applyBorder="1" applyAlignment="1">
      <alignment horizontal="center" vertical="center" wrapText="1" readingOrder="1"/>
    </xf>
    <xf numFmtId="49" fontId="6" fillId="28" borderId="6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21" fillId="0" borderId="11" xfId="5" applyFont="1" applyBorder="1" applyAlignment="1">
      <alignment horizontal="left" vertical="center" wrapText="1"/>
    </xf>
    <xf numFmtId="0" fontId="24" fillId="0" borderId="13" xfId="5" applyFont="1" applyBorder="1" applyAlignment="1">
      <alignment vertical="center" wrapText="1"/>
    </xf>
    <xf numFmtId="0" fontId="18" fillId="6" borderId="11" xfId="5" quotePrefix="1" applyFont="1" applyFill="1" applyBorder="1" applyAlignment="1">
      <alignment horizontal="left" wrapText="1"/>
    </xf>
    <xf numFmtId="0" fontId="18" fillId="6" borderId="13" xfId="5" quotePrefix="1" applyFont="1" applyFill="1" applyBorder="1" applyAlignment="1">
      <alignment horizontal="left" wrapText="1"/>
    </xf>
    <xf numFmtId="0" fontId="18" fillId="6" borderId="14" xfId="5" quotePrefix="1" applyFont="1" applyFill="1" applyBorder="1" applyAlignment="1">
      <alignment horizontal="left" wrapText="1"/>
    </xf>
    <xf numFmtId="0" fontId="18" fillId="6" borderId="9" xfId="5" quotePrefix="1" applyFont="1" applyFill="1" applyBorder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18" fillId="0" borderId="9" xfId="5" quotePrefix="1" applyFont="1" applyBorder="1" applyAlignment="1">
      <alignment horizontal="center" vertical="center" wrapText="1"/>
    </xf>
    <xf numFmtId="0" fontId="18" fillId="0" borderId="11" xfId="5" quotePrefix="1" applyFont="1" applyBorder="1" applyAlignment="1">
      <alignment horizontal="center" vertical="center" wrapText="1"/>
    </xf>
    <xf numFmtId="0" fontId="18" fillId="0" borderId="13" xfId="5" quotePrefix="1" applyFont="1" applyBorder="1" applyAlignment="1">
      <alignment horizontal="center" vertical="center" wrapText="1"/>
    </xf>
    <xf numFmtId="0" fontId="21" fillId="0" borderId="13" xfId="5" applyFont="1" applyBorder="1" applyAlignment="1">
      <alignment horizontal="left" vertical="center" wrapText="1"/>
    </xf>
    <xf numFmtId="0" fontId="21" fillId="6" borderId="11" xfId="5" quotePrefix="1" applyFont="1" applyFill="1" applyBorder="1" applyAlignment="1">
      <alignment horizontal="left" vertical="center" wrapText="1"/>
    </xf>
    <xf numFmtId="0" fontId="21" fillId="6" borderId="13" xfId="5" applyFont="1" applyFill="1" applyBorder="1" applyAlignment="1">
      <alignment vertical="center" wrapText="1"/>
    </xf>
    <xf numFmtId="0" fontId="18" fillId="0" borderId="0" xfId="5" applyFont="1" applyAlignment="1">
      <alignment horizontal="center" vertical="center" wrapText="1"/>
    </xf>
    <xf numFmtId="0" fontId="18" fillId="0" borderId="9" xfId="5" quotePrefix="1" applyFont="1" applyBorder="1" applyAlignment="1">
      <alignment horizontal="center" wrapText="1"/>
    </xf>
    <xf numFmtId="0" fontId="18" fillId="0" borderId="11" xfId="5" quotePrefix="1" applyFont="1" applyBorder="1" applyAlignment="1">
      <alignment horizontal="center" wrapText="1"/>
    </xf>
    <xf numFmtId="0" fontId="21" fillId="0" borderId="13" xfId="5" applyFont="1" applyBorder="1" applyAlignment="1">
      <alignment vertical="center" wrapText="1"/>
    </xf>
    <xf numFmtId="0" fontId="21" fillId="0" borderId="13" xfId="5" applyFont="1" applyBorder="1" applyAlignment="1">
      <alignment vertical="center"/>
    </xf>
    <xf numFmtId="0" fontId="21" fillId="0" borderId="11" xfId="5" quotePrefix="1" applyFont="1" applyBorder="1" applyAlignment="1">
      <alignment horizontal="left" vertical="center"/>
    </xf>
    <xf numFmtId="0" fontId="21" fillId="6" borderId="11" xfId="5" applyFont="1" applyFill="1" applyBorder="1" applyAlignment="1">
      <alignment horizontal="left" vertical="center" wrapText="1"/>
    </xf>
    <xf numFmtId="0" fontId="21" fillId="6" borderId="13" xfId="5" applyFont="1" applyFill="1" applyBorder="1" applyAlignment="1">
      <alignment vertical="center"/>
    </xf>
    <xf numFmtId="0" fontId="21" fillId="0" borderId="11" xfId="5" quotePrefix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top" wrapText="1" readingOrder="1"/>
    </xf>
    <xf numFmtId="0" fontId="3" fillId="0" borderId="0" xfId="0" applyNumberFormat="1" applyFont="1" applyAlignment="1">
      <alignment horizontal="center" vertical="top" wrapText="1" readingOrder="1"/>
    </xf>
    <xf numFmtId="0" fontId="3" fillId="0" borderId="2" xfId="0" applyNumberFormat="1" applyFont="1" applyBorder="1" applyAlignment="1">
      <alignment horizontal="center" vertical="center" wrapText="1" readingOrder="1"/>
    </xf>
    <xf numFmtId="0" fontId="3" fillId="0" borderId="3" xfId="0" applyNumberFormat="1" applyFont="1" applyBorder="1" applyAlignment="1">
      <alignment horizontal="center" vertical="center" wrapText="1" readingOrder="1"/>
    </xf>
    <xf numFmtId="0" fontId="3" fillId="0" borderId="4" xfId="0" applyNumberFormat="1" applyFont="1" applyBorder="1" applyAlignment="1">
      <alignment horizontal="center" vertical="center" wrapText="1" readingOrder="1"/>
    </xf>
    <xf numFmtId="0" fontId="4" fillId="0" borderId="6" xfId="0" applyNumberFormat="1" applyFont="1" applyBorder="1" applyAlignment="1">
      <alignment horizontal="center" vertical="center" wrapText="1" readingOrder="1"/>
    </xf>
    <xf numFmtId="3" fontId="4" fillId="0" borderId="6" xfId="0" applyNumberFormat="1" applyFont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3" fontId="5" fillId="0" borderId="6" xfId="0" applyNumberFormat="1" applyFont="1" applyBorder="1" applyAlignment="1">
      <alignment horizontal="center" vertical="center" wrapText="1" readingOrder="1"/>
    </xf>
    <xf numFmtId="0" fontId="4" fillId="2" borderId="6" xfId="0" applyNumberFormat="1" applyFont="1" applyFill="1" applyBorder="1" applyAlignment="1">
      <alignment horizontal="center" vertical="center" wrapText="1" readingOrder="1"/>
    </xf>
    <xf numFmtId="3" fontId="6" fillId="2" borderId="6" xfId="0" applyNumberFormat="1" applyFont="1" applyFill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left" vertical="center" wrapText="1" readingOrder="1"/>
    </xf>
    <xf numFmtId="49" fontId="7" fillId="0" borderId="0" xfId="0" applyNumberFormat="1" applyFont="1" applyAlignment="1">
      <alignment horizontal="right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4" fontId="5" fillId="0" borderId="6" xfId="0" applyNumberFormat="1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right" vertical="center" wrapText="1" readingOrder="1"/>
    </xf>
    <xf numFmtId="4" fontId="4" fillId="0" borderId="6" xfId="0" applyNumberFormat="1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49" fontId="6" fillId="2" borderId="5" xfId="0" applyNumberFormat="1" applyFont="1" applyFill="1" applyBorder="1" applyAlignment="1">
      <alignment horizontal="left" vertical="center" wrapText="1" indent="1" readingOrder="1"/>
    </xf>
    <xf numFmtId="4" fontId="6" fillId="2" borderId="6" xfId="0" applyNumberFormat="1" applyFont="1" applyFill="1" applyBorder="1" applyAlignment="1">
      <alignment horizontal="center" vertical="center" wrapText="1" readingOrder="1"/>
    </xf>
    <xf numFmtId="49" fontId="6" fillId="27" borderId="5" xfId="0" applyNumberFormat="1" applyFont="1" applyFill="1" applyBorder="1" applyAlignment="1">
      <alignment horizontal="left" vertical="center" wrapText="1" indent="1" readingOrder="1"/>
    </xf>
    <xf numFmtId="4" fontId="6" fillId="27" borderId="6" xfId="0" applyNumberFormat="1" applyFont="1" applyFill="1" applyBorder="1" applyAlignment="1">
      <alignment horizontal="center" vertical="center" wrapText="1" readingOrder="1"/>
    </xf>
    <xf numFmtId="3" fontId="6" fillId="27" borderId="6" xfId="0" applyNumberFormat="1" applyFont="1" applyFill="1" applyBorder="1" applyAlignment="1">
      <alignment horizontal="center" vertical="center" wrapText="1" readingOrder="1"/>
    </xf>
    <xf numFmtId="49" fontId="6" fillId="28" borderId="5" xfId="0" applyNumberFormat="1" applyFont="1" applyFill="1" applyBorder="1" applyAlignment="1">
      <alignment horizontal="left" vertical="center" wrapText="1" readingOrder="1"/>
    </xf>
    <xf numFmtId="4" fontId="6" fillId="28" borderId="6" xfId="0" applyNumberFormat="1" applyFont="1" applyFill="1" applyBorder="1" applyAlignment="1">
      <alignment horizontal="center" vertical="center" wrapText="1" readingOrder="1"/>
    </xf>
    <xf numFmtId="3" fontId="6" fillId="28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51">
    <cellStyle name="Normal" xfId="0" builtinId="0"/>
    <cellStyle name="Normal 2" xfId="2" xr:uid="{614DBEFD-1BC2-457C-A7D6-2C85A6BA5D52}"/>
    <cellStyle name="Normal 2 2" xfId="50" xr:uid="{AF469A66-CC80-4870-9B2B-DAB23A5165D3}"/>
    <cellStyle name="Normal 2 3" xfId="17" xr:uid="{403C6F6E-F5C4-4330-8F42-A90E5D005F57}"/>
    <cellStyle name="Normal 3" xfId="1" xr:uid="{DB1F4660-1796-4E3B-9E89-0D1417E65473}"/>
    <cellStyle name="Normal 3 2" xfId="3" xr:uid="{D82C25A3-AA65-4E55-B436-E6DB55B95821}"/>
    <cellStyle name="Normalno 2" xfId="18" xr:uid="{A9731D42-C989-4C60-A282-E6E02E4F9623}"/>
    <cellStyle name="Normalno 3" xfId="6" xr:uid="{07096E25-A198-448E-BB30-13A5E8CF459F}"/>
    <cellStyle name="Normalno 3 2" xfId="5" xr:uid="{F4C43192-76AE-41B5-BABD-8FDBFDAD15C5}"/>
    <cellStyle name="Obično_List4" xfId="19" xr:uid="{4FC3F6EE-7360-4E09-865B-BEB83AF107AB}"/>
    <cellStyle name="Obično_List7" xfId="4" xr:uid="{C3F05982-53E2-4724-ADF8-2C5E774BDA7F}"/>
    <cellStyle name="SAPBEXaggData" xfId="8" xr:uid="{C23A4EA9-7AEA-4DDF-826B-A40386F26E12}"/>
    <cellStyle name="SAPBEXaggDataEmph" xfId="20" xr:uid="{FB91A636-B164-4B54-93E9-726AE3A51FAD}"/>
    <cellStyle name="SAPBEXaggItem" xfId="21" xr:uid="{D24F16DA-30E0-4C5F-B170-324D131954B5}"/>
    <cellStyle name="SAPBEXaggItemX" xfId="22" xr:uid="{9ADFED68-78C9-4C92-A5FD-7BEEDE80D432}"/>
    <cellStyle name="SAPBEXchaText" xfId="7" xr:uid="{0802ABA5-57F4-43F5-A44D-0B3F899E9E22}"/>
    <cellStyle name="SAPBEXexcBad7" xfId="23" xr:uid="{FC96F599-EEE9-40F8-8171-E5044610EAA4}"/>
    <cellStyle name="SAPBEXexcBad8" xfId="24" xr:uid="{5ECDAF0A-1E57-444B-B356-662ED9918234}"/>
    <cellStyle name="SAPBEXexcBad9" xfId="25" xr:uid="{CD5F434E-3EEF-45A7-A06B-84533B8E1E45}"/>
    <cellStyle name="SAPBEXexcCritical4" xfId="26" xr:uid="{61748D4B-F949-44DA-B4DB-26035F5E3A85}"/>
    <cellStyle name="SAPBEXexcCritical5" xfId="27" xr:uid="{0AF31B96-DA62-4E4F-BEBD-06F9DFFEA5EF}"/>
    <cellStyle name="SAPBEXexcCritical6" xfId="28" xr:uid="{2F8DAD39-4EE0-4317-9F91-6571D6C3D0F7}"/>
    <cellStyle name="SAPBEXexcGood1" xfId="29" xr:uid="{3B6AF7E6-0BC7-4CBF-BE92-E662708B3FBA}"/>
    <cellStyle name="SAPBEXexcGood2" xfId="30" xr:uid="{9ED5235F-E140-49F0-82E4-65F389BE3A70}"/>
    <cellStyle name="SAPBEXexcGood3" xfId="31" xr:uid="{869E7C77-9694-48F3-BF70-F11E0FB6DEEE}"/>
    <cellStyle name="SAPBEXfilterDrill" xfId="32" xr:uid="{97D2EB94-AC61-4D94-861A-55A1834E17DC}"/>
    <cellStyle name="SAPBEXfilterItem" xfId="33" xr:uid="{62FE755B-4004-4AFF-A42B-24D4A1545B0B}"/>
    <cellStyle name="SAPBEXfilterText" xfId="34" xr:uid="{8CD21D1F-EEF3-487D-AFC9-5AF1EEB8B427}"/>
    <cellStyle name="SAPBEXformats" xfId="10" xr:uid="{1BE84402-FD47-4715-BFA7-52CBA9B0A4B1}"/>
    <cellStyle name="SAPBEXheaderItem" xfId="35" xr:uid="{21645CD2-A4D8-4CC6-BBDE-6DD2740936D6}"/>
    <cellStyle name="SAPBEXheaderText" xfId="36" xr:uid="{0D22BFE2-D7A4-4E0F-B4D0-87ABE66CF08E}"/>
    <cellStyle name="SAPBEXHLevel0" xfId="11" xr:uid="{BF51CD20-01D5-48A1-83AC-5940649CC429}"/>
    <cellStyle name="SAPBEXHLevel0X" xfId="9" xr:uid="{A86CFF98-E586-4699-AF17-DDDB79A12AFE}"/>
    <cellStyle name="SAPBEXHLevel1" xfId="12" xr:uid="{5EEDBB69-928F-4212-BCDE-E9B5D4974AF8}"/>
    <cellStyle name="SAPBEXHLevel1X" xfId="37" xr:uid="{59B26C9C-73CF-4109-8442-C60FF36DA1B0}"/>
    <cellStyle name="SAPBEXHLevel2" xfId="14" xr:uid="{7CF4F9FB-3ED3-4E61-8044-D79659AF3628}"/>
    <cellStyle name="SAPBEXHLevel2X" xfId="38" xr:uid="{9BF8E043-282F-42E4-84DC-D020702C568C}"/>
    <cellStyle name="SAPBEXHLevel3" xfId="15" xr:uid="{691EDB2C-3DC6-45E0-A996-93CC8F028B83}"/>
    <cellStyle name="SAPBEXHLevel3X" xfId="39" xr:uid="{A5DB5B09-06F8-4FDA-978B-1263F6FAB612}"/>
    <cellStyle name="SAPBEXinputData" xfId="40" xr:uid="{8C153906-E145-4666-AFB5-BBB991A70C9D}"/>
    <cellStyle name="SAPBEXinputData 2" xfId="41" xr:uid="{21F6263E-DA46-4A99-99AF-C071AA73E595}"/>
    <cellStyle name="SAPBEXresData" xfId="42" xr:uid="{73C0C35F-C9DF-46CB-8B86-935435D9E1A7}"/>
    <cellStyle name="SAPBEXresDataEmph" xfId="43" xr:uid="{D543E08A-E3AC-4B65-9595-DE0A00BBD747}"/>
    <cellStyle name="SAPBEXresItem" xfId="16" xr:uid="{6374D815-2EBC-4DA1-B7A1-8AD39ADD0394}"/>
    <cellStyle name="SAPBEXresItemX" xfId="44" xr:uid="{63F42D03-EA6D-4E7B-98B0-E5170E0B076D}"/>
    <cellStyle name="SAPBEXstdData" xfId="13" xr:uid="{5A944F0A-7C3A-4037-AAFB-4DABACD34279}"/>
    <cellStyle name="SAPBEXstdDataEmph" xfId="45" xr:uid="{6D8428FE-94EC-4D36-B07B-71C5EE18531A}"/>
    <cellStyle name="SAPBEXstdItem" xfId="46" xr:uid="{62A26555-07AB-4902-8564-D7EF072693C4}"/>
    <cellStyle name="SAPBEXstdItemX" xfId="47" xr:uid="{DEB7DE40-23C3-4F69-BBF2-8EAC65D9A64C}"/>
    <cellStyle name="SAPBEXtitle" xfId="48" xr:uid="{11A4CD59-B0E8-43D2-A2CE-CBEA6820CE09}"/>
    <cellStyle name="SAPBEXundefined" xfId="49" xr:uid="{1E4331B9-051A-4A13-89BC-D3722D766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241E-923A-4B1B-8B0F-67BB84EF1AE7}">
  <sheetPr>
    <pageSetUpPr fitToPage="1"/>
  </sheetPr>
  <dimension ref="A1:K30"/>
  <sheetViews>
    <sheetView tabSelected="1" zoomScale="90" zoomScaleNormal="90" workbookViewId="0">
      <selection activeCell="I15" sqref="I15"/>
    </sheetView>
  </sheetViews>
  <sheetFormatPr defaultRowHeight="12.75"/>
  <cols>
    <col min="1" max="4" width="9.140625" style="52"/>
    <col min="5" max="5" width="10.140625" style="52" customWidth="1"/>
    <col min="6" max="6" width="23.5703125" style="82" customWidth="1"/>
    <col min="7" max="8" width="23.5703125" style="83" customWidth="1"/>
    <col min="9" max="9" width="23.5703125" style="82" customWidth="1"/>
    <col min="10" max="10" width="10.5703125" style="82" customWidth="1"/>
    <col min="11" max="11" width="17.140625" style="82" bestFit="1" customWidth="1"/>
    <col min="12" max="260" width="9.140625" style="52"/>
    <col min="261" max="261" width="17.42578125" style="52" customWidth="1"/>
    <col min="262" max="265" width="25.140625" style="52" customWidth="1"/>
    <col min="266" max="267" width="12.28515625" style="52" customWidth="1"/>
    <col min="268" max="516" width="9.140625" style="52"/>
    <col min="517" max="517" width="17.42578125" style="52" customWidth="1"/>
    <col min="518" max="521" width="25.140625" style="52" customWidth="1"/>
    <col min="522" max="523" width="12.28515625" style="52" customWidth="1"/>
    <col min="524" max="772" width="9.140625" style="52"/>
    <col min="773" max="773" width="17.42578125" style="52" customWidth="1"/>
    <col min="774" max="777" width="25.140625" style="52" customWidth="1"/>
    <col min="778" max="779" width="12.28515625" style="52" customWidth="1"/>
    <col min="780" max="1028" width="9.140625" style="52"/>
    <col min="1029" max="1029" width="17.42578125" style="52" customWidth="1"/>
    <col min="1030" max="1033" width="25.140625" style="52" customWidth="1"/>
    <col min="1034" max="1035" width="12.28515625" style="52" customWidth="1"/>
    <col min="1036" max="1284" width="9.140625" style="52"/>
    <col min="1285" max="1285" width="17.42578125" style="52" customWidth="1"/>
    <col min="1286" max="1289" width="25.140625" style="52" customWidth="1"/>
    <col min="1290" max="1291" width="12.28515625" style="52" customWidth="1"/>
    <col min="1292" max="1540" width="9.140625" style="52"/>
    <col min="1541" max="1541" width="17.42578125" style="52" customWidth="1"/>
    <col min="1542" max="1545" width="25.140625" style="52" customWidth="1"/>
    <col min="1546" max="1547" width="12.28515625" style="52" customWidth="1"/>
    <col min="1548" max="1796" width="9.140625" style="52"/>
    <col min="1797" max="1797" width="17.42578125" style="52" customWidth="1"/>
    <col min="1798" max="1801" width="25.140625" style="52" customWidth="1"/>
    <col min="1802" max="1803" width="12.28515625" style="52" customWidth="1"/>
    <col min="1804" max="2052" width="9.140625" style="52"/>
    <col min="2053" max="2053" width="17.42578125" style="52" customWidth="1"/>
    <col min="2054" max="2057" width="25.140625" style="52" customWidth="1"/>
    <col min="2058" max="2059" width="12.28515625" style="52" customWidth="1"/>
    <col min="2060" max="2308" width="9.140625" style="52"/>
    <col min="2309" max="2309" width="17.42578125" style="52" customWidth="1"/>
    <col min="2310" max="2313" width="25.140625" style="52" customWidth="1"/>
    <col min="2314" max="2315" width="12.28515625" style="52" customWidth="1"/>
    <col min="2316" max="2564" width="9.140625" style="52"/>
    <col min="2565" max="2565" width="17.42578125" style="52" customWidth="1"/>
    <col min="2566" max="2569" width="25.140625" style="52" customWidth="1"/>
    <col min="2570" max="2571" width="12.28515625" style="52" customWidth="1"/>
    <col min="2572" max="2820" width="9.140625" style="52"/>
    <col min="2821" max="2821" width="17.42578125" style="52" customWidth="1"/>
    <col min="2822" max="2825" width="25.140625" style="52" customWidth="1"/>
    <col min="2826" max="2827" width="12.28515625" style="52" customWidth="1"/>
    <col min="2828" max="3076" width="9.140625" style="52"/>
    <col min="3077" max="3077" width="17.42578125" style="52" customWidth="1"/>
    <col min="3078" max="3081" width="25.140625" style="52" customWidth="1"/>
    <col min="3082" max="3083" width="12.28515625" style="52" customWidth="1"/>
    <col min="3084" max="3332" width="9.140625" style="52"/>
    <col min="3333" max="3333" width="17.42578125" style="52" customWidth="1"/>
    <col min="3334" max="3337" width="25.140625" style="52" customWidth="1"/>
    <col min="3338" max="3339" width="12.28515625" style="52" customWidth="1"/>
    <col min="3340" max="3588" width="9.140625" style="52"/>
    <col min="3589" max="3589" width="17.42578125" style="52" customWidth="1"/>
    <col min="3590" max="3593" width="25.140625" style="52" customWidth="1"/>
    <col min="3594" max="3595" width="12.28515625" style="52" customWidth="1"/>
    <col min="3596" max="3844" width="9.140625" style="52"/>
    <col min="3845" max="3845" width="17.42578125" style="52" customWidth="1"/>
    <col min="3846" max="3849" width="25.140625" style="52" customWidth="1"/>
    <col min="3850" max="3851" width="12.28515625" style="52" customWidth="1"/>
    <col min="3852" max="4100" width="9.140625" style="52"/>
    <col min="4101" max="4101" width="17.42578125" style="52" customWidth="1"/>
    <col min="4102" max="4105" width="25.140625" style="52" customWidth="1"/>
    <col min="4106" max="4107" width="12.28515625" style="52" customWidth="1"/>
    <col min="4108" max="4356" width="9.140625" style="52"/>
    <col min="4357" max="4357" width="17.42578125" style="52" customWidth="1"/>
    <col min="4358" max="4361" width="25.140625" style="52" customWidth="1"/>
    <col min="4362" max="4363" width="12.28515625" style="52" customWidth="1"/>
    <col min="4364" max="4612" width="9.140625" style="52"/>
    <col min="4613" max="4613" width="17.42578125" style="52" customWidth="1"/>
    <col min="4614" max="4617" width="25.140625" style="52" customWidth="1"/>
    <col min="4618" max="4619" width="12.28515625" style="52" customWidth="1"/>
    <col min="4620" max="4868" width="9.140625" style="52"/>
    <col min="4869" max="4869" width="17.42578125" style="52" customWidth="1"/>
    <col min="4870" max="4873" width="25.140625" style="52" customWidth="1"/>
    <col min="4874" max="4875" width="12.28515625" style="52" customWidth="1"/>
    <col min="4876" max="5124" width="9.140625" style="52"/>
    <col min="5125" max="5125" width="17.42578125" style="52" customWidth="1"/>
    <col min="5126" max="5129" width="25.140625" style="52" customWidth="1"/>
    <col min="5130" max="5131" width="12.28515625" style="52" customWidth="1"/>
    <col min="5132" max="5380" width="9.140625" style="52"/>
    <col min="5381" max="5381" width="17.42578125" style="52" customWidth="1"/>
    <col min="5382" max="5385" width="25.140625" style="52" customWidth="1"/>
    <col min="5386" max="5387" width="12.28515625" style="52" customWidth="1"/>
    <col min="5388" max="5636" width="9.140625" style="52"/>
    <col min="5637" max="5637" width="17.42578125" style="52" customWidth="1"/>
    <col min="5638" max="5641" width="25.140625" style="52" customWidth="1"/>
    <col min="5642" max="5643" width="12.28515625" style="52" customWidth="1"/>
    <col min="5644" max="5892" width="9.140625" style="52"/>
    <col min="5893" max="5893" width="17.42578125" style="52" customWidth="1"/>
    <col min="5894" max="5897" width="25.140625" style="52" customWidth="1"/>
    <col min="5898" max="5899" width="12.28515625" style="52" customWidth="1"/>
    <col min="5900" max="6148" width="9.140625" style="52"/>
    <col min="6149" max="6149" width="17.42578125" style="52" customWidth="1"/>
    <col min="6150" max="6153" width="25.140625" style="52" customWidth="1"/>
    <col min="6154" max="6155" width="12.28515625" style="52" customWidth="1"/>
    <col min="6156" max="6404" width="9.140625" style="52"/>
    <col min="6405" max="6405" width="17.42578125" style="52" customWidth="1"/>
    <col min="6406" max="6409" width="25.140625" style="52" customWidth="1"/>
    <col min="6410" max="6411" width="12.28515625" style="52" customWidth="1"/>
    <col min="6412" max="6660" width="9.140625" style="52"/>
    <col min="6661" max="6661" width="17.42578125" style="52" customWidth="1"/>
    <col min="6662" max="6665" width="25.140625" style="52" customWidth="1"/>
    <col min="6666" max="6667" width="12.28515625" style="52" customWidth="1"/>
    <col min="6668" max="6916" width="9.140625" style="52"/>
    <col min="6917" max="6917" width="17.42578125" style="52" customWidth="1"/>
    <col min="6918" max="6921" width="25.140625" style="52" customWidth="1"/>
    <col min="6922" max="6923" width="12.28515625" style="52" customWidth="1"/>
    <col min="6924" max="7172" width="9.140625" style="52"/>
    <col min="7173" max="7173" width="17.42578125" style="52" customWidth="1"/>
    <col min="7174" max="7177" width="25.140625" style="52" customWidth="1"/>
    <col min="7178" max="7179" width="12.28515625" style="52" customWidth="1"/>
    <col min="7180" max="7428" width="9.140625" style="52"/>
    <col min="7429" max="7429" width="17.42578125" style="52" customWidth="1"/>
    <col min="7430" max="7433" width="25.140625" style="52" customWidth="1"/>
    <col min="7434" max="7435" width="12.28515625" style="52" customWidth="1"/>
    <col min="7436" max="7684" width="9.140625" style="52"/>
    <col min="7685" max="7685" width="17.42578125" style="52" customWidth="1"/>
    <col min="7686" max="7689" width="25.140625" style="52" customWidth="1"/>
    <col min="7690" max="7691" width="12.28515625" style="52" customWidth="1"/>
    <col min="7692" max="7940" width="9.140625" style="52"/>
    <col min="7941" max="7941" width="17.42578125" style="52" customWidth="1"/>
    <col min="7942" max="7945" width="25.140625" style="52" customWidth="1"/>
    <col min="7946" max="7947" width="12.28515625" style="52" customWidth="1"/>
    <col min="7948" max="8196" width="9.140625" style="52"/>
    <col min="8197" max="8197" width="17.42578125" style="52" customWidth="1"/>
    <col min="8198" max="8201" width="25.140625" style="52" customWidth="1"/>
    <col min="8202" max="8203" width="12.28515625" style="52" customWidth="1"/>
    <col min="8204" max="8452" width="9.140625" style="52"/>
    <col min="8453" max="8453" width="17.42578125" style="52" customWidth="1"/>
    <col min="8454" max="8457" width="25.140625" style="52" customWidth="1"/>
    <col min="8458" max="8459" width="12.28515625" style="52" customWidth="1"/>
    <col min="8460" max="8708" width="9.140625" style="52"/>
    <col min="8709" max="8709" width="17.42578125" style="52" customWidth="1"/>
    <col min="8710" max="8713" width="25.140625" style="52" customWidth="1"/>
    <col min="8714" max="8715" width="12.28515625" style="52" customWidth="1"/>
    <col min="8716" max="8964" width="9.140625" style="52"/>
    <col min="8965" max="8965" width="17.42578125" style="52" customWidth="1"/>
    <col min="8966" max="8969" width="25.140625" style="52" customWidth="1"/>
    <col min="8970" max="8971" width="12.28515625" style="52" customWidth="1"/>
    <col min="8972" max="9220" width="9.140625" style="52"/>
    <col min="9221" max="9221" width="17.42578125" style="52" customWidth="1"/>
    <col min="9222" max="9225" width="25.140625" style="52" customWidth="1"/>
    <col min="9226" max="9227" width="12.28515625" style="52" customWidth="1"/>
    <col min="9228" max="9476" width="9.140625" style="52"/>
    <col min="9477" max="9477" width="17.42578125" style="52" customWidth="1"/>
    <col min="9478" max="9481" width="25.140625" style="52" customWidth="1"/>
    <col min="9482" max="9483" width="12.28515625" style="52" customWidth="1"/>
    <col min="9484" max="9732" width="9.140625" style="52"/>
    <col min="9733" max="9733" width="17.42578125" style="52" customWidth="1"/>
    <col min="9734" max="9737" width="25.140625" style="52" customWidth="1"/>
    <col min="9738" max="9739" width="12.28515625" style="52" customWidth="1"/>
    <col min="9740" max="9988" width="9.140625" style="52"/>
    <col min="9989" max="9989" width="17.42578125" style="52" customWidth="1"/>
    <col min="9990" max="9993" width="25.140625" style="52" customWidth="1"/>
    <col min="9994" max="9995" width="12.28515625" style="52" customWidth="1"/>
    <col min="9996" max="10244" width="9.140625" style="52"/>
    <col min="10245" max="10245" width="17.42578125" style="52" customWidth="1"/>
    <col min="10246" max="10249" width="25.140625" style="52" customWidth="1"/>
    <col min="10250" max="10251" width="12.28515625" style="52" customWidth="1"/>
    <col min="10252" max="10500" width="9.140625" style="52"/>
    <col min="10501" max="10501" width="17.42578125" style="52" customWidth="1"/>
    <col min="10502" max="10505" width="25.140625" style="52" customWidth="1"/>
    <col min="10506" max="10507" width="12.28515625" style="52" customWidth="1"/>
    <col min="10508" max="10756" width="9.140625" style="52"/>
    <col min="10757" max="10757" width="17.42578125" style="52" customWidth="1"/>
    <col min="10758" max="10761" width="25.140625" style="52" customWidth="1"/>
    <col min="10762" max="10763" width="12.28515625" style="52" customWidth="1"/>
    <col min="10764" max="11012" width="9.140625" style="52"/>
    <col min="11013" max="11013" width="17.42578125" style="52" customWidth="1"/>
    <col min="11014" max="11017" width="25.140625" style="52" customWidth="1"/>
    <col min="11018" max="11019" width="12.28515625" style="52" customWidth="1"/>
    <col min="11020" max="11268" width="9.140625" style="52"/>
    <col min="11269" max="11269" width="17.42578125" style="52" customWidth="1"/>
    <col min="11270" max="11273" width="25.140625" style="52" customWidth="1"/>
    <col min="11274" max="11275" width="12.28515625" style="52" customWidth="1"/>
    <col min="11276" max="11524" width="9.140625" style="52"/>
    <col min="11525" max="11525" width="17.42578125" style="52" customWidth="1"/>
    <col min="11526" max="11529" width="25.140625" style="52" customWidth="1"/>
    <col min="11530" max="11531" width="12.28515625" style="52" customWidth="1"/>
    <col min="11532" max="11780" width="9.140625" style="52"/>
    <col min="11781" max="11781" width="17.42578125" style="52" customWidth="1"/>
    <col min="11782" max="11785" width="25.140625" style="52" customWidth="1"/>
    <col min="11786" max="11787" width="12.28515625" style="52" customWidth="1"/>
    <col min="11788" max="12036" width="9.140625" style="52"/>
    <col min="12037" max="12037" width="17.42578125" style="52" customWidth="1"/>
    <col min="12038" max="12041" width="25.140625" style="52" customWidth="1"/>
    <col min="12042" max="12043" width="12.28515625" style="52" customWidth="1"/>
    <col min="12044" max="12292" width="9.140625" style="52"/>
    <col min="12293" max="12293" width="17.42578125" style="52" customWidth="1"/>
    <col min="12294" max="12297" width="25.140625" style="52" customWidth="1"/>
    <col min="12298" max="12299" width="12.28515625" style="52" customWidth="1"/>
    <col min="12300" max="12548" width="9.140625" style="52"/>
    <col min="12549" max="12549" width="17.42578125" style="52" customWidth="1"/>
    <col min="12550" max="12553" width="25.140625" style="52" customWidth="1"/>
    <col min="12554" max="12555" width="12.28515625" style="52" customWidth="1"/>
    <col min="12556" max="12804" width="9.140625" style="52"/>
    <col min="12805" max="12805" width="17.42578125" style="52" customWidth="1"/>
    <col min="12806" max="12809" width="25.140625" style="52" customWidth="1"/>
    <col min="12810" max="12811" width="12.28515625" style="52" customWidth="1"/>
    <col min="12812" max="13060" width="9.140625" style="52"/>
    <col min="13061" max="13061" width="17.42578125" style="52" customWidth="1"/>
    <col min="13062" max="13065" width="25.140625" style="52" customWidth="1"/>
    <col min="13066" max="13067" width="12.28515625" style="52" customWidth="1"/>
    <col min="13068" max="13316" width="9.140625" style="52"/>
    <col min="13317" max="13317" width="17.42578125" style="52" customWidth="1"/>
    <col min="13318" max="13321" width="25.140625" style="52" customWidth="1"/>
    <col min="13322" max="13323" width="12.28515625" style="52" customWidth="1"/>
    <col min="13324" max="13572" width="9.140625" style="52"/>
    <col min="13573" max="13573" width="17.42578125" style="52" customWidth="1"/>
    <col min="13574" max="13577" width="25.140625" style="52" customWidth="1"/>
    <col min="13578" max="13579" width="12.28515625" style="52" customWidth="1"/>
    <col min="13580" max="13828" width="9.140625" style="52"/>
    <col min="13829" max="13829" width="17.42578125" style="52" customWidth="1"/>
    <col min="13830" max="13833" width="25.140625" style="52" customWidth="1"/>
    <col min="13834" max="13835" width="12.28515625" style="52" customWidth="1"/>
    <col min="13836" max="14084" width="9.140625" style="52"/>
    <col min="14085" max="14085" width="17.42578125" style="52" customWidth="1"/>
    <col min="14086" max="14089" width="25.140625" style="52" customWidth="1"/>
    <col min="14090" max="14091" width="12.28515625" style="52" customWidth="1"/>
    <col min="14092" max="14340" width="9.140625" style="52"/>
    <col min="14341" max="14341" width="17.42578125" style="52" customWidth="1"/>
    <col min="14342" max="14345" width="25.140625" style="52" customWidth="1"/>
    <col min="14346" max="14347" width="12.28515625" style="52" customWidth="1"/>
    <col min="14348" max="14596" width="9.140625" style="52"/>
    <col min="14597" max="14597" width="17.42578125" style="52" customWidth="1"/>
    <col min="14598" max="14601" width="25.140625" style="52" customWidth="1"/>
    <col min="14602" max="14603" width="12.28515625" style="52" customWidth="1"/>
    <col min="14604" max="14852" width="9.140625" style="52"/>
    <col min="14853" max="14853" width="17.42578125" style="52" customWidth="1"/>
    <col min="14854" max="14857" width="25.140625" style="52" customWidth="1"/>
    <col min="14858" max="14859" width="12.28515625" style="52" customWidth="1"/>
    <col min="14860" max="15108" width="9.140625" style="52"/>
    <col min="15109" max="15109" width="17.42578125" style="52" customWidth="1"/>
    <col min="15110" max="15113" width="25.140625" style="52" customWidth="1"/>
    <col min="15114" max="15115" width="12.28515625" style="52" customWidth="1"/>
    <col min="15116" max="15364" width="9.140625" style="52"/>
    <col min="15365" max="15365" width="17.42578125" style="52" customWidth="1"/>
    <col min="15366" max="15369" width="25.140625" style="52" customWidth="1"/>
    <col min="15370" max="15371" width="12.28515625" style="52" customWidth="1"/>
    <col min="15372" max="15620" width="9.140625" style="52"/>
    <col min="15621" max="15621" width="17.42578125" style="52" customWidth="1"/>
    <col min="15622" max="15625" width="25.140625" style="52" customWidth="1"/>
    <col min="15626" max="15627" width="12.28515625" style="52" customWidth="1"/>
    <col min="15628" max="15876" width="9.140625" style="52"/>
    <col min="15877" max="15877" width="17.42578125" style="52" customWidth="1"/>
    <col min="15878" max="15881" width="25.140625" style="52" customWidth="1"/>
    <col min="15882" max="15883" width="12.28515625" style="52" customWidth="1"/>
    <col min="15884" max="16132" width="9.140625" style="52"/>
    <col min="16133" max="16133" width="17.42578125" style="52" customWidth="1"/>
    <col min="16134" max="16137" width="25.140625" style="52" customWidth="1"/>
    <col min="16138" max="16139" width="12.28515625" style="52" customWidth="1"/>
    <col min="16140" max="16384" width="9.140625" style="52"/>
  </cols>
  <sheetData>
    <row r="1" spans="1:11">
      <c r="A1" s="123" t="s">
        <v>302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53"/>
      <c r="B2" s="53"/>
      <c r="C2" s="53"/>
      <c r="D2" s="53"/>
      <c r="E2" s="53"/>
      <c r="F2" s="54"/>
      <c r="G2" s="55"/>
      <c r="H2" s="55"/>
      <c r="I2" s="54"/>
      <c r="J2" s="54"/>
      <c r="K2" s="54"/>
    </row>
    <row r="3" spans="1:11">
      <c r="A3" s="123" t="s">
        <v>303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>
      <c r="A4" s="53"/>
      <c r="B4" s="53"/>
      <c r="C4" s="53"/>
      <c r="D4" s="53"/>
      <c r="E4" s="53"/>
      <c r="F4" s="54"/>
      <c r="G4" s="55"/>
      <c r="H4" s="55"/>
      <c r="I4" s="54"/>
      <c r="J4" s="54"/>
      <c r="K4" s="54"/>
    </row>
    <row r="5" spans="1:11">
      <c r="A5" s="123" t="s">
        <v>304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>
      <c r="A6" s="53"/>
      <c r="B6" s="53"/>
      <c r="C6" s="53"/>
      <c r="D6" s="53"/>
      <c r="E6" s="53"/>
      <c r="F6" s="54"/>
      <c r="G6" s="55"/>
      <c r="H6" s="55"/>
      <c r="I6" s="54"/>
      <c r="J6" s="54"/>
      <c r="K6" s="54"/>
    </row>
    <row r="7" spans="1:11">
      <c r="A7" s="116" t="s">
        <v>305</v>
      </c>
      <c r="B7" s="116"/>
      <c r="C7" s="116"/>
      <c r="D7" s="116"/>
      <c r="E7" s="116"/>
      <c r="F7" s="56"/>
      <c r="G7" s="57"/>
      <c r="H7" s="57"/>
      <c r="I7" s="58"/>
      <c r="J7" s="59"/>
      <c r="K7" s="59"/>
    </row>
    <row r="8" spans="1:11" ht="25.5">
      <c r="A8" s="117" t="s">
        <v>306</v>
      </c>
      <c r="B8" s="117"/>
      <c r="C8" s="117"/>
      <c r="D8" s="117"/>
      <c r="E8" s="117"/>
      <c r="F8" s="60" t="s">
        <v>4</v>
      </c>
      <c r="G8" s="61" t="s">
        <v>341</v>
      </c>
      <c r="H8" s="61" t="s">
        <v>5</v>
      </c>
      <c r="I8" s="60" t="s">
        <v>6</v>
      </c>
      <c r="J8" s="60" t="s">
        <v>342</v>
      </c>
      <c r="K8" s="60" t="s">
        <v>343</v>
      </c>
    </row>
    <row r="9" spans="1:11">
      <c r="A9" s="124">
        <v>1</v>
      </c>
      <c r="B9" s="124"/>
      <c r="C9" s="124"/>
      <c r="D9" s="124"/>
      <c r="E9" s="125"/>
      <c r="F9" s="62">
        <v>2</v>
      </c>
      <c r="G9" s="62">
        <v>3</v>
      </c>
      <c r="H9" s="62">
        <v>4</v>
      </c>
      <c r="I9" s="62">
        <v>5</v>
      </c>
      <c r="J9" s="63" t="s">
        <v>307</v>
      </c>
      <c r="K9" s="63" t="s">
        <v>308</v>
      </c>
    </row>
    <row r="10" spans="1:11">
      <c r="A10" s="110" t="s">
        <v>309</v>
      </c>
      <c r="B10" s="126"/>
      <c r="C10" s="126"/>
      <c r="D10" s="126"/>
      <c r="E10" s="127"/>
      <c r="F10" s="64">
        <v>34345068.600000001</v>
      </c>
      <c r="G10" s="65">
        <v>35214581</v>
      </c>
      <c r="H10" s="65">
        <v>35214581</v>
      </c>
      <c r="I10" s="64">
        <v>35117632.609999999</v>
      </c>
      <c r="J10" s="66">
        <f>+I10/F10*100</f>
        <v>102.24941757722969</v>
      </c>
      <c r="K10" s="66">
        <f t="shared" ref="K10:K16" si="0">+I10/H10*100</f>
        <v>99.724692478947858</v>
      </c>
    </row>
    <row r="11" spans="1:11">
      <c r="A11" s="128" t="s">
        <v>310</v>
      </c>
      <c r="B11" s="127"/>
      <c r="C11" s="127"/>
      <c r="D11" s="127"/>
      <c r="E11" s="127"/>
      <c r="F11" s="64">
        <v>1361.19</v>
      </c>
      <c r="G11" s="65">
        <v>1327</v>
      </c>
      <c r="H11" s="65">
        <v>1327</v>
      </c>
      <c r="I11" s="64">
        <v>358.75</v>
      </c>
      <c r="J11" s="66">
        <f t="shared" ref="J11:J16" si="1">+I11/F11*100</f>
        <v>26.355615307194441</v>
      </c>
      <c r="K11" s="66">
        <f t="shared" si="0"/>
        <v>27.034664657121326</v>
      </c>
    </row>
    <row r="12" spans="1:11">
      <c r="A12" s="129" t="s">
        <v>311</v>
      </c>
      <c r="B12" s="122"/>
      <c r="C12" s="122"/>
      <c r="D12" s="122"/>
      <c r="E12" s="130"/>
      <c r="F12" s="67">
        <f>F10+F11</f>
        <v>34346429.789999999</v>
      </c>
      <c r="G12" s="68">
        <f>G10+G11</f>
        <v>35215908</v>
      </c>
      <c r="H12" s="68">
        <f>H10+H11</f>
        <v>35215908</v>
      </c>
      <c r="I12" s="67">
        <f>I10+I11</f>
        <v>35117991.359999999</v>
      </c>
      <c r="J12" s="67">
        <f>+I12/F12*100</f>
        <v>102.24640981527764</v>
      </c>
      <c r="K12" s="67">
        <f t="shared" si="0"/>
        <v>99.721953385384808</v>
      </c>
    </row>
    <row r="13" spans="1:11">
      <c r="A13" s="131" t="s">
        <v>312</v>
      </c>
      <c r="B13" s="126"/>
      <c r="C13" s="126"/>
      <c r="D13" s="126"/>
      <c r="E13" s="126"/>
      <c r="F13" s="64">
        <v>27672017.719999999</v>
      </c>
      <c r="G13" s="65">
        <v>34723786</v>
      </c>
      <c r="H13" s="65">
        <v>34723786</v>
      </c>
      <c r="I13" s="64">
        <f>33720585.33-6500</f>
        <v>33714085.329999998</v>
      </c>
      <c r="J13" s="66">
        <f t="shared" si="1"/>
        <v>121.83457553090929</v>
      </c>
      <c r="K13" s="66">
        <f t="shared" si="0"/>
        <v>97.092193028720999</v>
      </c>
    </row>
    <row r="14" spans="1:11">
      <c r="A14" s="128" t="s">
        <v>313</v>
      </c>
      <c r="B14" s="127"/>
      <c r="C14" s="127"/>
      <c r="D14" s="127"/>
      <c r="E14" s="127"/>
      <c r="F14" s="64">
        <v>4967396.2</v>
      </c>
      <c r="G14" s="65">
        <v>507042</v>
      </c>
      <c r="H14" s="65">
        <v>507042</v>
      </c>
      <c r="I14" s="64">
        <v>587449.88</v>
      </c>
      <c r="J14" s="66">
        <f t="shared" si="1"/>
        <v>11.826112843585941</v>
      </c>
      <c r="K14" s="66">
        <f t="shared" si="0"/>
        <v>115.85822870689213</v>
      </c>
    </row>
    <row r="15" spans="1:11">
      <c r="A15" s="69" t="s">
        <v>314</v>
      </c>
      <c r="B15" s="70"/>
      <c r="C15" s="70"/>
      <c r="D15" s="70"/>
      <c r="E15" s="70"/>
      <c r="F15" s="67">
        <f>F13+F14</f>
        <v>32639413.919999998</v>
      </c>
      <c r="G15" s="68">
        <f>G13+G14</f>
        <v>35230828</v>
      </c>
      <c r="H15" s="68">
        <f>H13+H14</f>
        <v>35230828</v>
      </c>
      <c r="I15" s="67">
        <f>I13+I14</f>
        <v>34301535.210000001</v>
      </c>
      <c r="J15" s="67">
        <f t="shared" si="1"/>
        <v>105.09237480205344</v>
      </c>
      <c r="K15" s="67">
        <f t="shared" si="0"/>
        <v>97.362273773412312</v>
      </c>
    </row>
    <row r="16" spans="1:11">
      <c r="A16" s="121" t="s">
        <v>315</v>
      </c>
      <c r="B16" s="122"/>
      <c r="C16" s="122"/>
      <c r="D16" s="122"/>
      <c r="E16" s="122"/>
      <c r="F16" s="71">
        <f>F12-F15</f>
        <v>1707015.870000001</v>
      </c>
      <c r="G16" s="72">
        <f>G12-G15</f>
        <v>-14920</v>
      </c>
      <c r="H16" s="72">
        <f>H12-H15</f>
        <v>-14920</v>
      </c>
      <c r="I16" s="71">
        <f>I12-I15</f>
        <v>816456.14999999851</v>
      </c>
      <c r="J16" s="67">
        <f t="shared" si="1"/>
        <v>47.829441093596749</v>
      </c>
      <c r="K16" s="67">
        <f t="shared" si="0"/>
        <v>-5472.2262064343067</v>
      </c>
    </row>
    <row r="17" spans="1:11">
      <c r="A17" s="53"/>
      <c r="B17" s="73"/>
      <c r="C17" s="73"/>
      <c r="D17" s="73"/>
      <c r="E17" s="73"/>
      <c r="F17" s="74"/>
      <c r="G17" s="75"/>
      <c r="H17" s="75"/>
      <c r="I17" s="74"/>
      <c r="J17" s="76"/>
      <c r="K17" s="76"/>
    </row>
    <row r="18" spans="1:11">
      <c r="A18" s="116" t="s">
        <v>316</v>
      </c>
      <c r="B18" s="116"/>
      <c r="C18" s="116"/>
      <c r="D18" s="116"/>
      <c r="E18" s="116"/>
      <c r="F18" s="74"/>
      <c r="G18" s="75"/>
      <c r="H18" s="75"/>
      <c r="I18" s="74"/>
      <c r="J18" s="76"/>
      <c r="K18" s="76"/>
    </row>
    <row r="19" spans="1:11" ht="25.5">
      <c r="A19" s="117" t="s">
        <v>306</v>
      </c>
      <c r="B19" s="117"/>
      <c r="C19" s="117"/>
      <c r="D19" s="117"/>
      <c r="E19" s="117"/>
      <c r="F19" s="60" t="s">
        <v>4</v>
      </c>
      <c r="G19" s="61" t="s">
        <v>341</v>
      </c>
      <c r="H19" s="61" t="s">
        <v>5</v>
      </c>
      <c r="I19" s="60" t="s">
        <v>6</v>
      </c>
      <c r="J19" s="63" t="s">
        <v>342</v>
      </c>
      <c r="K19" s="63" t="s">
        <v>343</v>
      </c>
    </row>
    <row r="20" spans="1:11">
      <c r="A20" s="118">
        <v>1</v>
      </c>
      <c r="B20" s="119"/>
      <c r="C20" s="119"/>
      <c r="D20" s="119"/>
      <c r="E20" s="119"/>
      <c r="F20" s="62">
        <v>2</v>
      </c>
      <c r="G20" s="62">
        <v>3</v>
      </c>
      <c r="H20" s="62">
        <v>4</v>
      </c>
      <c r="I20" s="62">
        <v>5</v>
      </c>
      <c r="J20" s="63" t="s">
        <v>307</v>
      </c>
      <c r="K20" s="63" t="s">
        <v>308</v>
      </c>
    </row>
    <row r="21" spans="1:11">
      <c r="A21" s="110" t="s">
        <v>317</v>
      </c>
      <c r="B21" s="120"/>
      <c r="C21" s="120"/>
      <c r="D21" s="120"/>
      <c r="E21" s="120"/>
      <c r="F21" s="64"/>
      <c r="G21" s="65"/>
      <c r="H21" s="65"/>
      <c r="I21" s="64"/>
      <c r="J21" s="66"/>
      <c r="K21" s="66"/>
    </row>
    <row r="22" spans="1:11" ht="27" customHeight="1">
      <c r="A22" s="110" t="s">
        <v>318</v>
      </c>
      <c r="B22" s="111"/>
      <c r="C22" s="111"/>
      <c r="D22" s="111"/>
      <c r="E22" s="111"/>
      <c r="F22" s="64"/>
      <c r="G22" s="65"/>
      <c r="H22" s="65"/>
      <c r="I22" s="64"/>
      <c r="J22" s="66"/>
      <c r="K22" s="66"/>
    </row>
    <row r="23" spans="1:11">
      <c r="A23" s="112" t="s">
        <v>319</v>
      </c>
      <c r="B23" s="113"/>
      <c r="C23" s="113"/>
      <c r="D23" s="113"/>
      <c r="E23" s="114"/>
      <c r="F23" s="67">
        <f>F21-F22</f>
        <v>0</v>
      </c>
      <c r="G23" s="68">
        <f>G21-G22</f>
        <v>0</v>
      </c>
      <c r="H23" s="68">
        <f>H21-H22</f>
        <v>0</v>
      </c>
      <c r="I23" s="67">
        <f>I21-I22</f>
        <v>0</v>
      </c>
      <c r="J23" s="67"/>
      <c r="K23" s="67"/>
    </row>
    <row r="24" spans="1:11">
      <c r="A24" s="110" t="s">
        <v>320</v>
      </c>
      <c r="B24" s="111"/>
      <c r="C24" s="111"/>
      <c r="D24" s="111"/>
      <c r="E24" s="111"/>
      <c r="F24" s="77">
        <v>3551378</v>
      </c>
      <c r="G24" s="92">
        <v>5174045</v>
      </c>
      <c r="H24" s="92">
        <v>5174045</v>
      </c>
      <c r="I24" s="64">
        <f>+F25</f>
        <v>6188895</v>
      </c>
      <c r="J24" s="66">
        <f>+I24/F24*100</f>
        <v>174.26742520790521</v>
      </c>
      <c r="K24" s="66">
        <f>+I24/H24*100</f>
        <v>119.61424765343169</v>
      </c>
    </row>
    <row r="25" spans="1:11">
      <c r="A25" s="110" t="s">
        <v>321</v>
      </c>
      <c r="B25" s="111"/>
      <c r="C25" s="111"/>
      <c r="D25" s="111"/>
      <c r="E25" s="111"/>
      <c r="F25" s="77">
        <v>6188895</v>
      </c>
      <c r="G25" s="92">
        <v>4042723</v>
      </c>
      <c r="H25" s="92">
        <v>4042723</v>
      </c>
      <c r="I25" s="78">
        <v>6798575.8099999996</v>
      </c>
      <c r="J25" s="66">
        <f>+I25/F25*100</f>
        <v>109.85120623309976</v>
      </c>
      <c r="K25" s="66">
        <f>+I25/H25*100</f>
        <v>168.16823240177473</v>
      </c>
    </row>
    <row r="26" spans="1:11">
      <c r="A26" s="112" t="s">
        <v>322</v>
      </c>
      <c r="B26" s="113"/>
      <c r="C26" s="113"/>
      <c r="D26" s="113"/>
      <c r="E26" s="114"/>
      <c r="F26" s="67">
        <f>+F23+F24+F25</f>
        <v>9740273</v>
      </c>
      <c r="G26" s="72">
        <f>+G23+G24+G25</f>
        <v>9216768</v>
      </c>
      <c r="H26" s="72">
        <f>+H23+H24+H25</f>
        <v>9216768</v>
      </c>
      <c r="I26" s="67">
        <f>+I23+I24+I25</f>
        <v>12987470.809999999</v>
      </c>
      <c r="J26" s="67">
        <f>+I26/F26*100</f>
        <v>133.33785213207062</v>
      </c>
      <c r="K26" s="67">
        <f>+I26/H26*100</f>
        <v>140.91133475422185</v>
      </c>
    </row>
    <row r="27" spans="1:11">
      <c r="A27" s="115" t="s">
        <v>323</v>
      </c>
      <c r="B27" s="115"/>
      <c r="C27" s="115"/>
      <c r="D27" s="115"/>
      <c r="E27" s="115"/>
      <c r="F27" s="71">
        <f>+F16+F26</f>
        <v>11447288.870000001</v>
      </c>
      <c r="G27" s="72">
        <f>+G16+G26</f>
        <v>9201848</v>
      </c>
      <c r="H27" s="72">
        <f>+H16+H26</f>
        <v>9201848</v>
      </c>
      <c r="I27" s="71">
        <f>+I16+I26</f>
        <v>13803926.959999997</v>
      </c>
      <c r="J27" s="67">
        <f>+I27/F27*100</f>
        <v>120.58686660887939</v>
      </c>
      <c r="K27" s="67">
        <f>+I27/H27*100</f>
        <v>150.01255139185082</v>
      </c>
    </row>
    <row r="28" spans="1:11">
      <c r="A28" s="79"/>
      <c r="B28" s="79"/>
      <c r="C28" s="79"/>
      <c r="D28" s="79"/>
      <c r="E28" s="79"/>
      <c r="F28" s="80"/>
      <c r="G28" s="81"/>
      <c r="H28" s="81"/>
      <c r="I28" s="80"/>
      <c r="J28" s="80"/>
      <c r="K28" s="80"/>
    </row>
    <row r="29" spans="1:11">
      <c r="A29" s="79"/>
      <c r="B29" s="79"/>
      <c r="C29" s="79"/>
      <c r="D29" s="79"/>
      <c r="E29" s="79"/>
      <c r="F29" s="80"/>
      <c r="G29" s="81"/>
      <c r="H29" s="81"/>
      <c r="I29" s="80"/>
      <c r="J29" s="80"/>
      <c r="K29" s="80"/>
    </row>
    <row r="30" spans="1:11">
      <c r="A30" s="79"/>
      <c r="B30" s="79"/>
      <c r="C30" s="79"/>
      <c r="D30" s="79"/>
      <c r="E30" s="79"/>
      <c r="F30" s="80"/>
      <c r="G30" s="81"/>
      <c r="H30" s="81"/>
      <c r="I30" s="80"/>
      <c r="J30" s="80"/>
      <c r="K30" s="80"/>
    </row>
  </sheetData>
  <mergeCells count="22">
    <mergeCell ref="A16:E16"/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3:E13"/>
    <mergeCell ref="A14:E14"/>
    <mergeCell ref="A24:E24"/>
    <mergeCell ref="A25:E25"/>
    <mergeCell ref="A26:E26"/>
    <mergeCell ref="A27:E27"/>
    <mergeCell ref="A18:E18"/>
    <mergeCell ref="A19:E19"/>
    <mergeCell ref="A20:E20"/>
    <mergeCell ref="A21:E21"/>
    <mergeCell ref="A22:E22"/>
    <mergeCell ref="A23:E23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1"/>
  <sheetViews>
    <sheetView showGridLines="0" topLeftCell="A28" workbookViewId="0">
      <selection activeCell="F53" sqref="F53"/>
    </sheetView>
  </sheetViews>
  <sheetFormatPr defaultRowHeight="15"/>
  <cols>
    <col min="1" max="1" width="6.5703125" bestFit="1" customWidth="1"/>
    <col min="2" max="2" width="3.5703125" customWidth="1"/>
    <col min="3" max="3" width="8.5703125" customWidth="1"/>
    <col min="4" max="4" width="77.140625" bestFit="1" customWidth="1"/>
    <col min="5" max="5" width="15.42578125" bestFit="1" customWidth="1"/>
    <col min="6" max="7" width="16.28515625" bestFit="1" customWidth="1"/>
    <col min="8" max="8" width="14.42578125" bestFit="1" customWidth="1"/>
    <col min="9" max="9" width="6.140625" customWidth="1"/>
    <col min="10" max="10" width="4" customWidth="1"/>
    <col min="11" max="11" width="8.5703125" bestFit="1" customWidth="1"/>
  </cols>
  <sheetData>
    <row r="1" spans="1:11" ht="17.25" customHeight="1">
      <c r="A1" s="132" t="s">
        <v>325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6.5" customHeight="1">
      <c r="A2" s="133" t="s">
        <v>324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47.25" customHeight="1">
      <c r="A3" s="1" t="s">
        <v>0</v>
      </c>
      <c r="B3" s="134" t="s">
        <v>1</v>
      </c>
      <c r="C3" s="134"/>
      <c r="D3" s="2" t="s">
        <v>3</v>
      </c>
      <c r="E3" s="2" t="s">
        <v>4</v>
      </c>
      <c r="F3" s="17" t="s">
        <v>341</v>
      </c>
      <c r="G3" s="2" t="s">
        <v>5</v>
      </c>
      <c r="H3" s="2" t="s">
        <v>6</v>
      </c>
      <c r="I3" s="134" t="s">
        <v>7</v>
      </c>
      <c r="J3" s="134"/>
      <c r="K3" s="2" t="s">
        <v>8</v>
      </c>
    </row>
    <row r="4" spans="1:11" ht="16.5" customHeight="1">
      <c r="A4" s="135">
        <v>1</v>
      </c>
      <c r="B4" s="135"/>
      <c r="C4" s="135"/>
      <c r="D4" s="135"/>
      <c r="E4" s="3">
        <v>2</v>
      </c>
      <c r="F4" s="18">
        <v>3</v>
      </c>
      <c r="G4" s="3">
        <v>4</v>
      </c>
      <c r="H4" s="3">
        <v>5</v>
      </c>
      <c r="I4" s="136" t="s">
        <v>290</v>
      </c>
      <c r="J4" s="136"/>
      <c r="K4" s="3" t="s">
        <v>291</v>
      </c>
    </row>
    <row r="5" spans="1:11" ht="14.25" customHeight="1">
      <c r="A5" s="4" t="s">
        <v>9</v>
      </c>
      <c r="B5" s="137"/>
      <c r="C5" s="137"/>
      <c r="D5" s="6" t="s">
        <v>10</v>
      </c>
      <c r="E5" s="7">
        <v>34345068.600000001</v>
      </c>
      <c r="F5" s="7">
        <v>35214581</v>
      </c>
      <c r="G5" s="7">
        <v>35214581</v>
      </c>
      <c r="H5" s="7">
        <v>35117632.609999999</v>
      </c>
      <c r="I5" s="138">
        <v>102.24941757722971</v>
      </c>
      <c r="J5" s="138"/>
      <c r="K5" s="8">
        <v>99.724692478947858</v>
      </c>
    </row>
    <row r="6" spans="1:11" ht="26.25" customHeight="1">
      <c r="A6" s="9"/>
      <c r="B6" s="139" t="s">
        <v>11</v>
      </c>
      <c r="C6" s="139"/>
      <c r="D6" s="6" t="s">
        <v>12</v>
      </c>
      <c r="E6" s="7">
        <v>4231415.43</v>
      </c>
      <c r="F6" s="7">
        <v>3443590</v>
      </c>
      <c r="G6" s="7">
        <v>3443590</v>
      </c>
      <c r="H6" s="7">
        <v>4067378.22</v>
      </c>
      <c r="I6" s="138">
        <v>96.123348966470999</v>
      </c>
      <c r="J6" s="138"/>
      <c r="K6" s="8">
        <v>118.11447413890735</v>
      </c>
    </row>
    <row r="7" spans="1:11" ht="14.25" customHeight="1">
      <c r="A7" s="9"/>
      <c r="B7" s="139" t="s">
        <v>13</v>
      </c>
      <c r="C7" s="139"/>
      <c r="D7" s="6" t="s">
        <v>14</v>
      </c>
      <c r="E7" s="7">
        <v>54759.41</v>
      </c>
      <c r="F7" s="7"/>
      <c r="G7" s="7"/>
      <c r="H7" s="7">
        <v>36664.14</v>
      </c>
      <c r="I7" s="138">
        <v>66.954958061089414</v>
      </c>
      <c r="J7" s="138"/>
      <c r="K7" s="8"/>
    </row>
    <row r="8" spans="1:11" ht="14.25" customHeight="1">
      <c r="A8" s="9"/>
      <c r="B8" s="140" t="s">
        <v>15</v>
      </c>
      <c r="C8" s="140"/>
      <c r="D8" s="10" t="s">
        <v>16</v>
      </c>
      <c r="E8" s="11">
        <v>54759.41</v>
      </c>
      <c r="F8" s="11"/>
      <c r="G8" s="11"/>
      <c r="H8" s="11">
        <v>36664.14</v>
      </c>
      <c r="I8" s="141">
        <v>66.954958061089414</v>
      </c>
      <c r="J8" s="141"/>
      <c r="K8" s="12"/>
    </row>
    <row r="9" spans="1:11" ht="14.25" customHeight="1">
      <c r="A9" s="9"/>
      <c r="B9" s="139" t="s">
        <v>17</v>
      </c>
      <c r="C9" s="139"/>
      <c r="D9" s="6" t="s">
        <v>18</v>
      </c>
      <c r="E9" s="7">
        <v>422372.75</v>
      </c>
      <c r="F9" s="7"/>
      <c r="G9" s="7"/>
      <c r="H9" s="7">
        <v>973112.23</v>
      </c>
      <c r="I9" s="138">
        <v>230.39181149825598</v>
      </c>
      <c r="J9" s="138"/>
      <c r="K9" s="8"/>
    </row>
    <row r="10" spans="1:11" ht="14.25" customHeight="1">
      <c r="A10" s="9"/>
      <c r="B10" s="140" t="s">
        <v>19</v>
      </c>
      <c r="C10" s="140"/>
      <c r="D10" s="10" t="s">
        <v>20</v>
      </c>
      <c r="E10" s="11">
        <v>37120.65</v>
      </c>
      <c r="F10" s="11"/>
      <c r="G10" s="11"/>
      <c r="H10" s="11">
        <v>132618.76999999999</v>
      </c>
      <c r="I10" s="141">
        <v>357.26413734673287</v>
      </c>
      <c r="J10" s="141"/>
      <c r="K10" s="12"/>
    </row>
    <row r="11" spans="1:11" ht="15" customHeight="1">
      <c r="A11" s="9"/>
      <c r="B11" s="140" t="s">
        <v>21</v>
      </c>
      <c r="C11" s="140"/>
      <c r="D11" s="10" t="s">
        <v>22</v>
      </c>
      <c r="E11" s="11">
        <v>385252.1</v>
      </c>
      <c r="F11" s="11"/>
      <c r="G11" s="11"/>
      <c r="H11" s="11">
        <v>840493.46</v>
      </c>
      <c r="I11" s="141">
        <v>218.16713263860208</v>
      </c>
      <c r="J11" s="141"/>
      <c r="K11" s="12"/>
    </row>
    <row r="12" spans="1:11" ht="14.25" customHeight="1">
      <c r="A12" s="9"/>
      <c r="B12" s="139" t="s">
        <v>23</v>
      </c>
      <c r="C12" s="139"/>
      <c r="D12" s="5" t="s">
        <v>332</v>
      </c>
      <c r="E12" s="7">
        <v>130715.01</v>
      </c>
      <c r="F12" s="7"/>
      <c r="G12" s="7"/>
      <c r="H12" s="7">
        <v>11785.44</v>
      </c>
      <c r="I12" s="138">
        <v>9.0161336483086369</v>
      </c>
      <c r="J12" s="138"/>
      <c r="K12" s="8"/>
    </row>
    <row r="13" spans="1:11" ht="26.25" customHeight="1">
      <c r="A13" s="9"/>
      <c r="B13" s="140" t="s">
        <v>24</v>
      </c>
      <c r="C13" s="140"/>
      <c r="D13" s="10" t="s">
        <v>25</v>
      </c>
      <c r="E13" s="11">
        <v>130715.01</v>
      </c>
      <c r="F13" s="11"/>
      <c r="G13" s="11"/>
      <c r="H13" s="11">
        <v>11785.44</v>
      </c>
      <c r="I13" s="141">
        <v>9.0161336483086369</v>
      </c>
      <c r="J13" s="141"/>
      <c r="K13" s="12"/>
    </row>
    <row r="14" spans="1:11" ht="14.25" customHeight="1">
      <c r="A14" s="9"/>
      <c r="B14" s="139" t="s">
        <v>26</v>
      </c>
      <c r="C14" s="139"/>
      <c r="D14" s="5" t="s">
        <v>333</v>
      </c>
      <c r="E14" s="7">
        <v>546392.66</v>
      </c>
      <c r="F14" s="7"/>
      <c r="G14" s="7"/>
      <c r="H14" s="7">
        <v>445565.67</v>
      </c>
      <c r="I14" s="138">
        <v>81.546789080219341</v>
      </c>
      <c r="J14" s="138"/>
      <c r="K14" s="8"/>
    </row>
    <row r="15" spans="1:11" ht="38.25" customHeight="1">
      <c r="A15" s="9"/>
      <c r="B15" s="140" t="s">
        <v>27</v>
      </c>
      <c r="C15" s="140"/>
      <c r="D15" s="10" t="s">
        <v>28</v>
      </c>
      <c r="E15" s="11">
        <v>546392.66</v>
      </c>
      <c r="F15" s="11"/>
      <c r="G15" s="11"/>
      <c r="H15" s="11">
        <v>445565.67</v>
      </c>
      <c r="I15" s="141">
        <v>81.546789080219341</v>
      </c>
      <c r="J15" s="141"/>
      <c r="K15" s="12"/>
    </row>
    <row r="16" spans="1:11" ht="26.25" customHeight="1">
      <c r="A16" s="9"/>
      <c r="B16" s="139" t="s">
        <v>29</v>
      </c>
      <c r="C16" s="139"/>
      <c r="D16" s="6" t="s">
        <v>30</v>
      </c>
      <c r="E16" s="7">
        <v>3077175.6</v>
      </c>
      <c r="F16" s="7"/>
      <c r="G16" s="7"/>
      <c r="H16" s="7">
        <v>2600250.7400000002</v>
      </c>
      <c r="I16" s="138">
        <v>84.501214035364114</v>
      </c>
      <c r="J16" s="138"/>
      <c r="K16" s="8"/>
    </row>
    <row r="17" spans="1:11" ht="26.25" customHeight="1">
      <c r="A17" s="9"/>
      <c r="B17" s="140" t="s">
        <v>31</v>
      </c>
      <c r="C17" s="140"/>
      <c r="D17" s="10" t="s">
        <v>32</v>
      </c>
      <c r="E17" s="11">
        <v>576031.19999999995</v>
      </c>
      <c r="F17" s="11"/>
      <c r="G17" s="11"/>
      <c r="H17" s="11">
        <v>506835.89</v>
      </c>
      <c r="I17" s="141">
        <v>87.987576020187788</v>
      </c>
      <c r="J17" s="141"/>
      <c r="K17" s="12"/>
    </row>
    <row r="18" spans="1:11" ht="14.25" customHeight="1">
      <c r="A18" s="9"/>
      <c r="B18" s="140" t="s">
        <v>33</v>
      </c>
      <c r="C18" s="140"/>
      <c r="D18" s="12" t="s">
        <v>329</v>
      </c>
      <c r="E18" s="11">
        <v>41566.269999999997</v>
      </c>
      <c r="F18" s="11"/>
      <c r="G18" s="11"/>
      <c r="H18" s="11">
        <v>64948.12</v>
      </c>
      <c r="I18" s="141">
        <v>156.25198027150378</v>
      </c>
      <c r="J18" s="141"/>
      <c r="K18" s="12"/>
    </row>
    <row r="19" spans="1:11" ht="14.25" customHeight="1">
      <c r="A19" s="9"/>
      <c r="B19" s="140" t="s">
        <v>34</v>
      </c>
      <c r="C19" s="140"/>
      <c r="D19" s="12" t="s">
        <v>330</v>
      </c>
      <c r="E19" s="11">
        <v>1227217.1299999999</v>
      </c>
      <c r="F19" s="11"/>
      <c r="G19" s="11"/>
      <c r="H19" s="11">
        <v>2027598.62</v>
      </c>
      <c r="I19" s="141">
        <v>165.21922408302757</v>
      </c>
      <c r="J19" s="141"/>
      <c r="K19" s="12"/>
    </row>
    <row r="20" spans="1:11" ht="14.25" customHeight="1">
      <c r="A20" s="9"/>
      <c r="B20" s="140" t="s">
        <v>35</v>
      </c>
      <c r="C20" s="140"/>
      <c r="D20" s="12" t="s">
        <v>331</v>
      </c>
      <c r="E20" s="11">
        <v>1232361</v>
      </c>
      <c r="F20" s="11"/>
      <c r="G20" s="11"/>
      <c r="H20" s="11">
        <v>868.11</v>
      </c>
      <c r="I20" s="141">
        <v>7.0442832903670274E-2</v>
      </c>
      <c r="J20" s="141"/>
      <c r="K20" s="12"/>
    </row>
    <row r="21" spans="1:11" ht="14.25" customHeight="1">
      <c r="A21" s="9"/>
      <c r="B21" s="139" t="s">
        <v>36</v>
      </c>
      <c r="C21" s="139"/>
      <c r="D21" s="6" t="s">
        <v>37</v>
      </c>
      <c r="E21" s="7">
        <v>131.22999999999999</v>
      </c>
      <c r="F21" s="7">
        <v>11200</v>
      </c>
      <c r="G21" s="7">
        <v>11200</v>
      </c>
      <c r="H21" s="7">
        <v>51.48</v>
      </c>
      <c r="I21" s="138">
        <v>39.228834870075438</v>
      </c>
      <c r="J21" s="138"/>
      <c r="K21" s="8">
        <v>0.45964285714285713</v>
      </c>
    </row>
    <row r="22" spans="1:11" ht="14.25" customHeight="1">
      <c r="A22" s="9"/>
      <c r="B22" s="139" t="s">
        <v>38</v>
      </c>
      <c r="C22" s="139"/>
      <c r="D22" s="6" t="s">
        <v>39</v>
      </c>
      <c r="E22" s="7">
        <v>131.22999999999999</v>
      </c>
      <c r="F22" s="7"/>
      <c r="G22" s="7"/>
      <c r="H22" s="7">
        <v>51.48</v>
      </c>
      <c r="I22" s="138">
        <v>39.228834870075438</v>
      </c>
      <c r="J22" s="138"/>
      <c r="K22" s="8"/>
    </row>
    <row r="23" spans="1:11" ht="14.25" customHeight="1">
      <c r="A23" s="9"/>
      <c r="B23" s="140" t="s">
        <v>40</v>
      </c>
      <c r="C23" s="140"/>
      <c r="D23" s="10" t="s">
        <v>41</v>
      </c>
      <c r="E23" s="11">
        <v>2.79</v>
      </c>
      <c r="F23" s="11"/>
      <c r="G23" s="11"/>
      <c r="H23" s="11">
        <v>51.48</v>
      </c>
      <c r="I23" s="141">
        <v>1845.1612903225805</v>
      </c>
      <c r="J23" s="141"/>
      <c r="K23" s="12"/>
    </row>
    <row r="24" spans="1:11" ht="14.25" customHeight="1">
      <c r="A24" s="9"/>
      <c r="B24" s="140" t="s">
        <v>42</v>
      </c>
      <c r="C24" s="140"/>
      <c r="D24" s="27" t="s">
        <v>334</v>
      </c>
      <c r="E24" s="11">
        <v>0.27</v>
      </c>
      <c r="F24" s="11"/>
      <c r="G24" s="11"/>
      <c r="H24" s="11">
        <v>0</v>
      </c>
      <c r="I24" s="141">
        <v>0</v>
      </c>
      <c r="J24" s="141"/>
      <c r="K24" s="12"/>
    </row>
    <row r="25" spans="1:11" ht="15" customHeight="1">
      <c r="A25" s="9"/>
      <c r="B25" s="140" t="s">
        <v>43</v>
      </c>
      <c r="C25" s="140"/>
      <c r="D25" s="10" t="s">
        <v>44</v>
      </c>
      <c r="E25" s="11">
        <v>128.16999999999999</v>
      </c>
      <c r="F25" s="11"/>
      <c r="G25" s="11"/>
      <c r="H25" s="11">
        <v>0</v>
      </c>
      <c r="I25" s="141">
        <v>0</v>
      </c>
      <c r="J25" s="141"/>
      <c r="K25" s="12"/>
    </row>
    <row r="26" spans="1:11" ht="26.25" customHeight="1">
      <c r="A26" s="9"/>
      <c r="B26" s="139" t="s">
        <v>45</v>
      </c>
      <c r="C26" s="139"/>
      <c r="D26" s="6" t="s">
        <v>46</v>
      </c>
      <c r="E26" s="7">
        <v>1643424.08</v>
      </c>
      <c r="F26" s="7">
        <v>1850000</v>
      </c>
      <c r="G26" s="7">
        <v>1850000</v>
      </c>
      <c r="H26" s="7">
        <v>1869170.58</v>
      </c>
      <c r="I26" s="138">
        <v>113.73635099712058</v>
      </c>
      <c r="J26" s="138"/>
      <c r="K26" s="8">
        <v>101.03624756756757</v>
      </c>
    </row>
    <row r="27" spans="1:11" ht="15" customHeight="1">
      <c r="A27" s="9"/>
      <c r="B27" s="139" t="s">
        <v>47</v>
      </c>
      <c r="C27" s="139"/>
      <c r="D27" s="6" t="s">
        <v>48</v>
      </c>
      <c r="E27" s="7">
        <v>1643424.08</v>
      </c>
      <c r="F27" s="7"/>
      <c r="G27" s="7"/>
      <c r="H27" s="7">
        <v>1869170.58</v>
      </c>
      <c r="I27" s="138">
        <v>113.73635099712058</v>
      </c>
      <c r="J27" s="138"/>
      <c r="K27" s="8"/>
    </row>
    <row r="28" spans="1:11" ht="14.25" customHeight="1">
      <c r="A28" s="9"/>
      <c r="B28" s="140" t="s">
        <v>49</v>
      </c>
      <c r="C28" s="140"/>
      <c r="D28" s="10" t="s">
        <v>50</v>
      </c>
      <c r="E28" s="11">
        <v>1643424.08</v>
      </c>
      <c r="F28" s="11"/>
      <c r="G28" s="11"/>
      <c r="H28" s="11">
        <v>1869170.58</v>
      </c>
      <c r="I28" s="141">
        <v>113.73635099712058</v>
      </c>
      <c r="J28" s="141"/>
      <c r="K28" s="12"/>
    </row>
    <row r="29" spans="1:11" ht="14.25" customHeight="1">
      <c r="A29" s="9"/>
      <c r="B29" s="139" t="s">
        <v>51</v>
      </c>
      <c r="C29" s="139"/>
      <c r="D29" s="6" t="s">
        <v>52</v>
      </c>
      <c r="E29" s="7">
        <v>2304037.2400000002</v>
      </c>
      <c r="F29" s="7">
        <v>2227402</v>
      </c>
      <c r="G29" s="7">
        <v>2227402</v>
      </c>
      <c r="H29" s="7">
        <v>2464966.5099999998</v>
      </c>
      <c r="I29" s="138">
        <v>106.98466444926036</v>
      </c>
      <c r="J29" s="138"/>
      <c r="K29" s="8">
        <v>110.66554263666819</v>
      </c>
    </row>
    <row r="30" spans="1:11" ht="26.25" customHeight="1">
      <c r="A30" s="9"/>
      <c r="B30" s="139" t="s">
        <v>53</v>
      </c>
      <c r="C30" s="139"/>
      <c r="D30" s="6" t="s">
        <v>54</v>
      </c>
      <c r="E30" s="7">
        <v>2204083.2200000002</v>
      </c>
      <c r="F30" s="7"/>
      <c r="G30" s="7"/>
      <c r="H30" s="7">
        <v>2389612.56</v>
      </c>
      <c r="I30" s="138">
        <v>108.41752880819082</v>
      </c>
      <c r="J30" s="138"/>
      <c r="K30" s="8"/>
    </row>
    <row r="31" spans="1:11" ht="15" customHeight="1">
      <c r="A31" s="9"/>
      <c r="B31" s="140" t="s">
        <v>55</v>
      </c>
      <c r="C31" s="140"/>
      <c r="D31" s="10" t="s">
        <v>56</v>
      </c>
      <c r="E31" s="11">
        <v>58522.720000000001</v>
      </c>
      <c r="F31" s="11"/>
      <c r="G31" s="11"/>
      <c r="H31" s="11">
        <v>55847.68</v>
      </c>
      <c r="I31" s="141">
        <v>95.429057296038181</v>
      </c>
      <c r="J31" s="141"/>
      <c r="K31" s="12"/>
    </row>
    <row r="32" spans="1:11" ht="14.25" customHeight="1">
      <c r="A32" s="9"/>
      <c r="B32" s="140" t="s">
        <v>57</v>
      </c>
      <c r="C32" s="140"/>
      <c r="D32" s="10" t="s">
        <v>58</v>
      </c>
      <c r="E32" s="11">
        <v>2145560.5</v>
      </c>
      <c r="F32" s="11"/>
      <c r="G32" s="11"/>
      <c r="H32" s="11">
        <v>2333764.88</v>
      </c>
      <c r="I32" s="141">
        <v>108.77180485006133</v>
      </c>
      <c r="J32" s="141"/>
      <c r="K32" s="12"/>
    </row>
    <row r="33" spans="1:11" ht="26.25" customHeight="1">
      <c r="A33" s="9"/>
      <c r="B33" s="139" t="s">
        <v>59</v>
      </c>
      <c r="C33" s="139"/>
      <c r="D33" s="6" t="s">
        <v>60</v>
      </c>
      <c r="E33" s="7">
        <v>99954.02</v>
      </c>
      <c r="F33" s="7"/>
      <c r="G33" s="7"/>
      <c r="H33" s="7">
        <v>75353.95</v>
      </c>
      <c r="I33" s="138">
        <v>75.388613684572164</v>
      </c>
      <c r="J33" s="138"/>
      <c r="K33" s="8"/>
    </row>
    <row r="34" spans="1:11" ht="14.25" customHeight="1">
      <c r="A34" s="9"/>
      <c r="B34" s="140" t="s">
        <v>61</v>
      </c>
      <c r="C34" s="140"/>
      <c r="D34" s="10" t="s">
        <v>62</v>
      </c>
      <c r="E34" s="11">
        <v>99954.02</v>
      </c>
      <c r="F34" s="11"/>
      <c r="G34" s="11"/>
      <c r="H34" s="11">
        <v>75353.95</v>
      </c>
      <c r="I34" s="141">
        <v>75.388613684572164</v>
      </c>
      <c r="J34" s="141"/>
      <c r="K34" s="12"/>
    </row>
    <row r="35" spans="1:11" ht="14.25" customHeight="1">
      <c r="A35" s="9"/>
      <c r="B35" s="139" t="s">
        <v>63</v>
      </c>
      <c r="C35" s="139"/>
      <c r="D35" s="6" t="s">
        <v>64</v>
      </c>
      <c r="E35" s="7">
        <v>26160625.280000001</v>
      </c>
      <c r="F35" s="7">
        <v>27682389</v>
      </c>
      <c r="G35" s="7">
        <v>27682389</v>
      </c>
      <c r="H35" s="7">
        <v>26679221.710000001</v>
      </c>
      <c r="I35" s="138">
        <v>101.98235487282663</v>
      </c>
      <c r="J35" s="138"/>
      <c r="K35" s="8">
        <v>96.376153481551029</v>
      </c>
    </row>
    <row r="36" spans="1:11" ht="15" customHeight="1">
      <c r="A36" s="9"/>
      <c r="B36" s="140" t="s">
        <v>63</v>
      </c>
      <c r="C36" s="140"/>
      <c r="D36" s="10" t="s">
        <v>64</v>
      </c>
      <c r="E36" s="11">
        <v>0</v>
      </c>
      <c r="F36" s="11"/>
      <c r="G36" s="11"/>
      <c r="H36" s="11">
        <v>0</v>
      </c>
      <c r="I36" s="141">
        <v>0</v>
      </c>
      <c r="J36" s="141"/>
      <c r="K36" s="12"/>
    </row>
    <row r="37" spans="1:11" ht="25.5" customHeight="1">
      <c r="A37" s="9"/>
      <c r="B37" s="139" t="s">
        <v>65</v>
      </c>
      <c r="C37" s="139"/>
      <c r="D37" s="6" t="s">
        <v>66</v>
      </c>
      <c r="E37" s="7">
        <v>26160625.280000001</v>
      </c>
      <c r="F37" s="7"/>
      <c r="G37" s="7"/>
      <c r="H37" s="7">
        <v>26679221.710000001</v>
      </c>
      <c r="I37" s="138">
        <v>101.98235487282663</v>
      </c>
      <c r="J37" s="138"/>
      <c r="K37" s="8"/>
    </row>
    <row r="38" spans="1:11" ht="15" customHeight="1">
      <c r="A38" s="9"/>
      <c r="B38" s="140" t="s">
        <v>67</v>
      </c>
      <c r="C38" s="140"/>
      <c r="D38" s="10" t="s">
        <v>68</v>
      </c>
      <c r="E38" s="11">
        <v>21603777.920000002</v>
      </c>
      <c r="F38" s="11"/>
      <c r="G38" s="11"/>
      <c r="H38" s="11">
        <v>26679221.710000001</v>
      </c>
      <c r="I38" s="141">
        <v>123.493315885743</v>
      </c>
      <c r="J38" s="141"/>
      <c r="K38" s="12"/>
    </row>
    <row r="39" spans="1:11" ht="26.25" customHeight="1">
      <c r="A39" s="9"/>
      <c r="B39" s="140" t="s">
        <v>69</v>
      </c>
      <c r="C39" s="140"/>
      <c r="D39" s="10" t="s">
        <v>70</v>
      </c>
      <c r="E39" s="11">
        <v>4556847.3600000003</v>
      </c>
      <c r="F39" s="11"/>
      <c r="G39" s="11"/>
      <c r="H39" s="11">
        <v>0</v>
      </c>
      <c r="I39" s="141">
        <v>0</v>
      </c>
      <c r="J39" s="141"/>
      <c r="K39" s="12"/>
    </row>
    <row r="40" spans="1:11" ht="14.25" customHeight="1">
      <c r="A40" s="9"/>
      <c r="B40" s="139" t="s">
        <v>71</v>
      </c>
      <c r="C40" s="139"/>
      <c r="D40" s="30" t="s">
        <v>335</v>
      </c>
      <c r="E40" s="7">
        <v>5435.34</v>
      </c>
      <c r="F40" s="7">
        <v>0</v>
      </c>
      <c r="G40" s="7">
        <v>0</v>
      </c>
      <c r="H40" s="7">
        <v>36844.11</v>
      </c>
      <c r="I40" s="138">
        <v>677.86210246277142</v>
      </c>
      <c r="J40" s="138"/>
      <c r="K40" s="8">
        <v>0</v>
      </c>
    </row>
    <row r="41" spans="1:11" ht="14.25" customHeight="1">
      <c r="A41" s="9"/>
      <c r="B41" s="139" t="s">
        <v>72</v>
      </c>
      <c r="C41" s="139"/>
      <c r="D41" s="6" t="s">
        <v>52</v>
      </c>
      <c r="E41" s="7">
        <v>5435.34</v>
      </c>
      <c r="F41" s="7"/>
      <c r="G41" s="7"/>
      <c r="H41" s="7">
        <v>36844.11</v>
      </c>
      <c r="I41" s="138">
        <v>677.86210246277142</v>
      </c>
      <c r="J41" s="138"/>
      <c r="K41" s="8"/>
    </row>
    <row r="42" spans="1:11" ht="14.25" customHeight="1">
      <c r="A42" s="9"/>
      <c r="B42" s="140" t="s">
        <v>73</v>
      </c>
      <c r="C42" s="140"/>
      <c r="D42" s="10" t="s">
        <v>52</v>
      </c>
      <c r="E42" s="11">
        <v>5435.34</v>
      </c>
      <c r="F42" s="11"/>
      <c r="G42" s="11"/>
      <c r="H42" s="11">
        <v>36844.11</v>
      </c>
      <c r="I42" s="141">
        <v>677.86210246277142</v>
      </c>
      <c r="J42" s="141"/>
      <c r="K42" s="12"/>
    </row>
    <row r="43" spans="1:11" ht="14.25" customHeight="1">
      <c r="A43" s="4" t="s">
        <v>74</v>
      </c>
      <c r="B43" s="137"/>
      <c r="C43" s="137"/>
      <c r="D43" s="6" t="s">
        <v>75</v>
      </c>
      <c r="E43" s="7">
        <v>1361.19</v>
      </c>
      <c r="F43" s="7">
        <v>1327</v>
      </c>
      <c r="G43" s="7">
        <v>1327</v>
      </c>
      <c r="H43" s="7">
        <v>358.75</v>
      </c>
      <c r="I43" s="138">
        <v>26.355615307194437</v>
      </c>
      <c r="J43" s="138"/>
      <c r="K43" s="8">
        <v>27.034664657121326</v>
      </c>
    </row>
    <row r="44" spans="1:11" ht="26.25" customHeight="1">
      <c r="A44" s="9"/>
      <c r="B44" s="139" t="s">
        <v>76</v>
      </c>
      <c r="C44" s="139"/>
      <c r="D44" s="6" t="s">
        <v>77</v>
      </c>
      <c r="E44" s="7">
        <v>1361.19</v>
      </c>
      <c r="F44" s="7">
        <v>1327</v>
      </c>
      <c r="G44" s="7">
        <v>1327</v>
      </c>
      <c r="H44" s="7">
        <v>358.75</v>
      </c>
      <c r="I44" s="138">
        <v>26.355615307194437</v>
      </c>
      <c r="J44" s="138"/>
      <c r="K44" s="8">
        <v>27.034664657121326</v>
      </c>
    </row>
    <row r="45" spans="1:11" ht="15" customHeight="1">
      <c r="A45" s="9"/>
      <c r="B45" s="139" t="s">
        <v>78</v>
      </c>
      <c r="C45" s="139"/>
      <c r="D45" s="5" t="s">
        <v>336</v>
      </c>
      <c r="E45" s="7">
        <v>781.19</v>
      </c>
      <c r="F45" s="7"/>
      <c r="G45" s="7"/>
      <c r="H45" s="7">
        <v>358.75</v>
      </c>
      <c r="I45" s="138">
        <v>45.923526926867986</v>
      </c>
      <c r="J45" s="138"/>
      <c r="K45" s="8"/>
    </row>
    <row r="46" spans="1:11" ht="14.25" customHeight="1">
      <c r="A46" s="9"/>
      <c r="B46" s="140" t="s">
        <v>79</v>
      </c>
      <c r="C46" s="140"/>
      <c r="D46" s="10" t="s">
        <v>80</v>
      </c>
      <c r="E46" s="11">
        <v>781.19</v>
      </c>
      <c r="F46" s="11"/>
      <c r="G46" s="11"/>
      <c r="H46" s="11">
        <v>358.75</v>
      </c>
      <c r="I46" s="141">
        <v>45.923526926867986</v>
      </c>
      <c r="J46" s="141"/>
      <c r="K46" s="12"/>
    </row>
    <row r="47" spans="1:11" ht="14.25" customHeight="1">
      <c r="A47" s="9"/>
      <c r="B47" s="139" t="s">
        <v>81</v>
      </c>
      <c r="C47" s="139"/>
      <c r="D47" s="5" t="s">
        <v>337</v>
      </c>
      <c r="E47" s="7">
        <v>580</v>
      </c>
      <c r="F47" s="7"/>
      <c r="G47" s="7"/>
      <c r="H47" s="7">
        <v>0</v>
      </c>
      <c r="I47" s="138">
        <v>0</v>
      </c>
      <c r="J47" s="138"/>
      <c r="K47" s="8"/>
    </row>
    <row r="48" spans="1:11" ht="14.25" customHeight="1">
      <c r="A48" s="9"/>
      <c r="B48" s="140" t="s">
        <v>82</v>
      </c>
      <c r="C48" s="140"/>
      <c r="D48" s="12" t="s">
        <v>120</v>
      </c>
      <c r="E48" s="11">
        <v>580</v>
      </c>
      <c r="F48" s="11"/>
      <c r="G48" s="11"/>
      <c r="H48" s="11">
        <v>0</v>
      </c>
      <c r="I48" s="141">
        <v>0</v>
      </c>
      <c r="J48" s="141"/>
      <c r="K48" s="12"/>
    </row>
    <row r="49" spans="1:11" ht="14.25" customHeight="1">
      <c r="A49" s="13"/>
      <c r="B49" s="142"/>
      <c r="C49" s="142"/>
      <c r="D49" s="14" t="s">
        <v>83</v>
      </c>
      <c r="E49" s="15">
        <v>34346429.789999999</v>
      </c>
      <c r="F49" s="15">
        <v>35215908</v>
      </c>
      <c r="G49" s="15">
        <v>35215908</v>
      </c>
      <c r="H49" s="15">
        <v>35117991.359999999</v>
      </c>
      <c r="I49" s="143">
        <v>102.24640981527763</v>
      </c>
      <c r="J49" s="143"/>
      <c r="K49" s="16">
        <v>99.721953385384793</v>
      </c>
    </row>
    <row r="50" spans="1:11" ht="12.75" customHeight="1">
      <c r="A50" s="144" t="s">
        <v>84</v>
      </c>
      <c r="B50" s="144"/>
      <c r="J50" s="145" t="s">
        <v>85</v>
      </c>
      <c r="K50" s="145"/>
    </row>
    <row r="51" spans="1:11" ht="3.75" customHeight="1">
      <c r="J51" s="145"/>
      <c r="K51" s="145"/>
    </row>
  </sheetData>
  <mergeCells count="98">
    <mergeCell ref="B48:C48"/>
    <mergeCell ref="I48:J48"/>
    <mergeCell ref="B49:C49"/>
    <mergeCell ref="I49:J49"/>
    <mergeCell ref="A50:B50"/>
    <mergeCell ref="J50:K51"/>
    <mergeCell ref="B41:C41"/>
    <mergeCell ref="I41:J41"/>
    <mergeCell ref="B42:C42"/>
    <mergeCell ref="I42:J42"/>
    <mergeCell ref="B47:C47"/>
    <mergeCell ref="I47:J47"/>
    <mergeCell ref="B43:C43"/>
    <mergeCell ref="I43:J43"/>
    <mergeCell ref="B44:C44"/>
    <mergeCell ref="I44:J44"/>
    <mergeCell ref="B45:C45"/>
    <mergeCell ref="I45:J45"/>
    <mergeCell ref="B46:C46"/>
    <mergeCell ref="I46:J46"/>
    <mergeCell ref="B38:C38"/>
    <mergeCell ref="I38:J38"/>
    <mergeCell ref="B39:C39"/>
    <mergeCell ref="I39:J39"/>
    <mergeCell ref="B40:C40"/>
    <mergeCell ref="I40:J40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B5:C5"/>
    <mergeCell ref="I5:J5"/>
    <mergeCell ref="B6:C6"/>
    <mergeCell ref="I6:J6"/>
    <mergeCell ref="B7:C7"/>
    <mergeCell ref="I7:J7"/>
    <mergeCell ref="A1:K1"/>
    <mergeCell ref="A2:K2"/>
    <mergeCell ref="B3:C3"/>
    <mergeCell ref="I3:J3"/>
    <mergeCell ref="A4:D4"/>
    <mergeCell ref="I4:J4"/>
  </mergeCells>
  <pageMargins left="0.5" right="0.50999999046325695" top="0.479999989271164" bottom="0.44999998807907099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F6FD-7C0B-4357-A493-2C76E6624749}">
  <sheetPr>
    <outlinePr summaryBelow="0"/>
  </sheetPr>
  <dimension ref="A1:K105"/>
  <sheetViews>
    <sheetView showGridLines="0" topLeftCell="A91" workbookViewId="0">
      <selection activeCell="P61" sqref="P61"/>
    </sheetView>
  </sheetViews>
  <sheetFormatPr defaultRowHeight="15"/>
  <cols>
    <col min="1" max="1" width="10.28515625" customWidth="1"/>
    <col min="2" max="2" width="3.5703125" customWidth="1"/>
    <col min="3" max="3" width="8.5703125" customWidth="1"/>
    <col min="4" max="4" width="42.28515625" customWidth="1"/>
    <col min="5" max="5" width="17.28515625" customWidth="1"/>
    <col min="6" max="8" width="17.140625" customWidth="1"/>
    <col min="9" max="9" width="6.140625" customWidth="1"/>
    <col min="10" max="10" width="4" customWidth="1"/>
    <col min="11" max="11" width="10.140625" customWidth="1"/>
  </cols>
  <sheetData>
    <row r="1" spans="1:11" ht="17.25" customHeight="1">
      <c r="A1" s="132" t="s">
        <v>325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6.5" customHeight="1">
      <c r="A2" s="148" t="s">
        <v>326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47.25" customHeight="1">
      <c r="A3" s="26" t="s">
        <v>0</v>
      </c>
      <c r="B3" s="149" t="s">
        <v>1</v>
      </c>
      <c r="C3" s="149"/>
      <c r="D3" s="24" t="s">
        <v>3</v>
      </c>
      <c r="E3" s="24" t="s">
        <v>4</v>
      </c>
      <c r="F3" s="25" t="s">
        <v>341</v>
      </c>
      <c r="G3" s="24" t="s">
        <v>5</v>
      </c>
      <c r="H3" s="24" t="s">
        <v>6</v>
      </c>
      <c r="I3" s="149" t="s">
        <v>7</v>
      </c>
      <c r="J3" s="149"/>
      <c r="K3" s="24" t="s">
        <v>8</v>
      </c>
    </row>
    <row r="4" spans="1:11" ht="16.5" customHeight="1">
      <c r="A4" s="150">
        <v>1</v>
      </c>
      <c r="B4" s="150"/>
      <c r="C4" s="150"/>
      <c r="D4" s="150"/>
      <c r="E4" s="22">
        <v>2</v>
      </c>
      <c r="F4" s="23">
        <v>3</v>
      </c>
      <c r="G4" s="22">
        <v>4</v>
      </c>
      <c r="H4" s="22">
        <v>5</v>
      </c>
      <c r="I4" s="151" t="s">
        <v>290</v>
      </c>
      <c r="J4" s="151"/>
      <c r="K4" s="22" t="s">
        <v>291</v>
      </c>
    </row>
    <row r="5" spans="1:11" ht="14.25" customHeight="1">
      <c r="A5" s="4" t="s">
        <v>284</v>
      </c>
      <c r="B5" s="147"/>
      <c r="C5" s="147"/>
      <c r="D5" s="6" t="s">
        <v>283</v>
      </c>
      <c r="E5" s="7">
        <v>27672017.719999999</v>
      </c>
      <c r="F5" s="7">
        <v>34723786</v>
      </c>
      <c r="G5" s="7">
        <v>34723786</v>
      </c>
      <c r="H5" s="7">
        <f>33720585.33-6500</f>
        <v>33714085.329999998</v>
      </c>
      <c r="I5" s="138">
        <v>121.8580649636849</v>
      </c>
      <c r="J5" s="138"/>
      <c r="K5" s="8">
        <v>97.110912185670074</v>
      </c>
    </row>
    <row r="6" spans="1:11" ht="14.25" customHeight="1">
      <c r="A6" s="29"/>
      <c r="B6" s="139" t="s">
        <v>97</v>
      </c>
      <c r="C6" s="139"/>
      <c r="D6" s="6" t="s">
        <v>282</v>
      </c>
      <c r="E6" s="7">
        <v>20569997.690000001</v>
      </c>
      <c r="F6" s="7">
        <v>27399654</v>
      </c>
      <c r="G6" s="7">
        <v>27399654</v>
      </c>
      <c r="H6" s="7">
        <v>26137715.989999998</v>
      </c>
      <c r="I6" s="138">
        <v>127.06717999636292</v>
      </c>
      <c r="J6" s="138"/>
      <c r="K6" s="8">
        <v>95.394328665610161</v>
      </c>
    </row>
    <row r="7" spans="1:11" ht="15" customHeight="1">
      <c r="A7" s="29"/>
      <c r="B7" s="139" t="s">
        <v>281</v>
      </c>
      <c r="C7" s="139"/>
      <c r="D7" s="6" t="s">
        <v>280</v>
      </c>
      <c r="E7" s="7">
        <v>17380739.91</v>
      </c>
      <c r="F7" s="7"/>
      <c r="G7" s="7"/>
      <c r="H7" s="7">
        <v>21798545.629999999</v>
      </c>
      <c r="I7" s="138">
        <v>125.41782307816605</v>
      </c>
      <c r="J7" s="138"/>
      <c r="K7" s="8"/>
    </row>
    <row r="8" spans="1:11" ht="14.25" customHeight="1">
      <c r="A8" s="29"/>
      <c r="B8" s="140" t="s">
        <v>279</v>
      </c>
      <c r="C8" s="140"/>
      <c r="D8" s="10" t="s">
        <v>278</v>
      </c>
      <c r="E8" s="11">
        <v>16548677.15</v>
      </c>
      <c r="F8" s="11"/>
      <c r="G8" s="11"/>
      <c r="H8" s="11">
        <v>20258543.41</v>
      </c>
      <c r="I8" s="141">
        <v>122.41790220676339</v>
      </c>
      <c r="J8" s="141"/>
      <c r="K8" s="27"/>
    </row>
    <row r="9" spans="1:11" ht="14.25" customHeight="1">
      <c r="A9" s="29"/>
      <c r="B9" s="140" t="s">
        <v>277</v>
      </c>
      <c r="C9" s="140"/>
      <c r="D9" s="10" t="s">
        <v>276</v>
      </c>
      <c r="E9" s="11">
        <v>639.35</v>
      </c>
      <c r="F9" s="11"/>
      <c r="G9" s="11"/>
      <c r="H9" s="11">
        <v>7059.38</v>
      </c>
      <c r="I9" s="141">
        <v>1104.1495268632204</v>
      </c>
      <c r="J9" s="141"/>
      <c r="K9" s="27"/>
    </row>
    <row r="10" spans="1:11" ht="14.25" customHeight="1">
      <c r="A10" s="29"/>
      <c r="B10" s="140" t="s">
        <v>275</v>
      </c>
      <c r="C10" s="140"/>
      <c r="D10" s="10" t="s">
        <v>274</v>
      </c>
      <c r="E10" s="11">
        <v>827525.69</v>
      </c>
      <c r="F10" s="11"/>
      <c r="G10" s="11"/>
      <c r="H10" s="11">
        <v>1528850.72</v>
      </c>
      <c r="I10" s="141">
        <v>184.74963840699616</v>
      </c>
      <c r="J10" s="141"/>
      <c r="K10" s="27"/>
    </row>
    <row r="11" spans="1:11" ht="14.25" customHeight="1">
      <c r="A11" s="29"/>
      <c r="B11" s="140" t="s">
        <v>273</v>
      </c>
      <c r="C11" s="140"/>
      <c r="D11" s="10" t="s">
        <v>272</v>
      </c>
      <c r="E11" s="11">
        <v>3897.72</v>
      </c>
      <c r="F11" s="11"/>
      <c r="G11" s="11"/>
      <c r="H11" s="11">
        <v>4092.12</v>
      </c>
      <c r="I11" s="141">
        <v>104.98753117206982</v>
      </c>
      <c r="J11" s="141"/>
      <c r="K11" s="27"/>
    </row>
    <row r="12" spans="1:11" ht="15" customHeight="1">
      <c r="A12" s="29"/>
      <c r="B12" s="139" t="s">
        <v>271</v>
      </c>
      <c r="C12" s="139"/>
      <c r="D12" s="6" t="s">
        <v>269</v>
      </c>
      <c r="E12" s="7">
        <v>341946.95</v>
      </c>
      <c r="F12" s="7"/>
      <c r="G12" s="7"/>
      <c r="H12" s="7">
        <v>747123.84</v>
      </c>
      <c r="I12" s="138">
        <v>218.4911548414162</v>
      </c>
      <c r="J12" s="138"/>
      <c r="K12" s="8"/>
    </row>
    <row r="13" spans="1:11" ht="14.25" customHeight="1">
      <c r="A13" s="29"/>
      <c r="B13" s="140" t="s">
        <v>270</v>
      </c>
      <c r="C13" s="140"/>
      <c r="D13" s="10" t="s">
        <v>269</v>
      </c>
      <c r="E13" s="11">
        <v>341946.95</v>
      </c>
      <c r="F13" s="11"/>
      <c r="G13" s="11"/>
      <c r="H13" s="11">
        <v>747123.84</v>
      </c>
      <c r="I13" s="141">
        <v>218.4911548414162</v>
      </c>
      <c r="J13" s="141"/>
      <c r="K13" s="27"/>
    </row>
    <row r="14" spans="1:11" ht="14.25" customHeight="1">
      <c r="A14" s="29"/>
      <c r="B14" s="139" t="s">
        <v>268</v>
      </c>
      <c r="C14" s="139"/>
      <c r="D14" s="6" t="s">
        <v>267</v>
      </c>
      <c r="E14" s="7">
        <v>2847310.83</v>
      </c>
      <c r="F14" s="7"/>
      <c r="G14" s="7"/>
      <c r="H14" s="7">
        <v>3592046.52</v>
      </c>
      <c r="I14" s="138">
        <v>126.15575658805048</v>
      </c>
      <c r="J14" s="138"/>
      <c r="K14" s="8"/>
    </row>
    <row r="15" spans="1:11" ht="14.25" customHeight="1">
      <c r="A15" s="29"/>
      <c r="B15" s="140" t="s">
        <v>266</v>
      </c>
      <c r="C15" s="140"/>
      <c r="D15" s="10" t="s">
        <v>265</v>
      </c>
      <c r="E15" s="11">
        <v>2846485.41</v>
      </c>
      <c r="F15" s="11"/>
      <c r="G15" s="11"/>
      <c r="H15" s="11">
        <v>3591948.46</v>
      </c>
      <c r="I15" s="141">
        <v>126.18889411416303</v>
      </c>
      <c r="J15" s="141"/>
      <c r="K15" s="27"/>
    </row>
    <row r="16" spans="1:11" ht="14.25" customHeight="1">
      <c r="A16" s="29"/>
      <c r="B16" s="140" t="s">
        <v>264</v>
      </c>
      <c r="C16" s="140"/>
      <c r="D16" s="10" t="s">
        <v>263</v>
      </c>
      <c r="E16" s="11">
        <v>825.42</v>
      </c>
      <c r="F16" s="11"/>
      <c r="G16" s="11"/>
      <c r="H16" s="11">
        <v>98.06</v>
      </c>
      <c r="I16" s="141">
        <v>11.880012599646241</v>
      </c>
      <c r="J16" s="141"/>
      <c r="K16" s="27"/>
    </row>
    <row r="17" spans="1:11" ht="15" customHeight="1">
      <c r="A17" s="29"/>
      <c r="B17" s="139" t="s">
        <v>262</v>
      </c>
      <c r="C17" s="139"/>
      <c r="D17" s="6" t="s">
        <v>261</v>
      </c>
      <c r="E17" s="7">
        <v>5464703.2300000004</v>
      </c>
      <c r="F17" s="7">
        <v>4747831</v>
      </c>
      <c r="G17" s="7">
        <v>4747831</v>
      </c>
      <c r="H17" s="7">
        <f>5451923.25-6500</f>
        <v>5445423.25</v>
      </c>
      <c r="I17" s="138">
        <v>99.76613588218585</v>
      </c>
      <c r="J17" s="138"/>
      <c r="K17" s="8">
        <v>114.8297664765237</v>
      </c>
    </row>
    <row r="18" spans="1:11" ht="14.25" customHeight="1">
      <c r="A18" s="29"/>
      <c r="B18" s="139" t="s">
        <v>260</v>
      </c>
      <c r="C18" s="139"/>
      <c r="D18" s="6" t="s">
        <v>259</v>
      </c>
      <c r="E18" s="7">
        <v>1044382.16</v>
      </c>
      <c r="F18" s="7"/>
      <c r="G18" s="7"/>
      <c r="H18" s="7">
        <v>1060749.94</v>
      </c>
      <c r="I18" s="138">
        <v>101.56722133208403</v>
      </c>
      <c r="J18" s="138"/>
      <c r="K18" s="8"/>
    </row>
    <row r="19" spans="1:11" ht="14.25" customHeight="1">
      <c r="A19" s="29"/>
      <c r="B19" s="140" t="s">
        <v>258</v>
      </c>
      <c r="C19" s="140"/>
      <c r="D19" s="10" t="s">
        <v>257</v>
      </c>
      <c r="E19" s="11">
        <v>566693.47</v>
      </c>
      <c r="F19" s="11"/>
      <c r="G19" s="11"/>
      <c r="H19" s="11">
        <v>555649.62</v>
      </c>
      <c r="I19" s="141">
        <v>98.051177473423152</v>
      </c>
      <c r="J19" s="141"/>
      <c r="K19" s="27"/>
    </row>
    <row r="20" spans="1:11" ht="15" customHeight="1">
      <c r="A20" s="29"/>
      <c r="B20" s="140" t="s">
        <v>256</v>
      </c>
      <c r="C20" s="140"/>
      <c r="D20" s="10" t="s">
        <v>255</v>
      </c>
      <c r="E20" s="11">
        <v>302089.08</v>
      </c>
      <c r="F20" s="11"/>
      <c r="G20" s="11"/>
      <c r="H20" s="11">
        <v>312380</v>
      </c>
      <c r="I20" s="141">
        <v>103.40658457432488</v>
      </c>
      <c r="J20" s="141"/>
      <c r="K20" s="27"/>
    </row>
    <row r="21" spans="1:11" ht="14.25" customHeight="1">
      <c r="A21" s="29"/>
      <c r="B21" s="140" t="s">
        <v>254</v>
      </c>
      <c r="C21" s="140"/>
      <c r="D21" s="10" t="s">
        <v>253</v>
      </c>
      <c r="E21" s="11">
        <v>100401.42</v>
      </c>
      <c r="F21" s="11"/>
      <c r="G21" s="11"/>
      <c r="H21" s="11">
        <v>78050.3</v>
      </c>
      <c r="I21" s="141">
        <v>77.738243144369861</v>
      </c>
      <c r="J21" s="141"/>
      <c r="K21" s="27"/>
    </row>
    <row r="22" spans="1:11" ht="14.25" customHeight="1">
      <c r="A22" s="29"/>
      <c r="B22" s="140" t="s">
        <v>252</v>
      </c>
      <c r="C22" s="140"/>
      <c r="D22" s="10" t="s">
        <v>251</v>
      </c>
      <c r="E22" s="11">
        <v>75198.19</v>
      </c>
      <c r="F22" s="11"/>
      <c r="G22" s="11"/>
      <c r="H22" s="11">
        <v>114670.02</v>
      </c>
      <c r="I22" s="141">
        <v>152.49039903753001</v>
      </c>
      <c r="J22" s="141"/>
      <c r="K22" s="27"/>
    </row>
    <row r="23" spans="1:11" ht="14.25" customHeight="1">
      <c r="A23" s="29"/>
      <c r="B23" s="139" t="s">
        <v>250</v>
      </c>
      <c r="C23" s="139"/>
      <c r="D23" s="6" t="s">
        <v>249</v>
      </c>
      <c r="E23" s="7">
        <v>860948.68</v>
      </c>
      <c r="F23" s="7"/>
      <c r="G23" s="7"/>
      <c r="H23" s="7">
        <v>831277.88</v>
      </c>
      <c r="I23" s="138">
        <v>96.553708636849294</v>
      </c>
      <c r="J23" s="138"/>
      <c r="K23" s="8"/>
    </row>
    <row r="24" spans="1:11" ht="14.25" customHeight="1">
      <c r="A24" s="29"/>
      <c r="B24" s="140" t="s">
        <v>248</v>
      </c>
      <c r="C24" s="140"/>
      <c r="D24" s="10" t="s">
        <v>247</v>
      </c>
      <c r="E24" s="11">
        <v>297097.87</v>
      </c>
      <c r="F24" s="11"/>
      <c r="G24" s="11"/>
      <c r="H24" s="11">
        <v>303941.46999999997</v>
      </c>
      <c r="I24" s="141">
        <v>102.30348336055052</v>
      </c>
      <c r="J24" s="141"/>
      <c r="K24" s="27"/>
    </row>
    <row r="25" spans="1:11" ht="15" customHeight="1">
      <c r="A25" s="29"/>
      <c r="B25" s="140" t="s">
        <v>246</v>
      </c>
      <c r="C25" s="140"/>
      <c r="D25" s="10" t="s">
        <v>245</v>
      </c>
      <c r="E25" s="11">
        <v>45958.55</v>
      </c>
      <c r="F25" s="11"/>
      <c r="G25" s="11"/>
      <c r="H25" s="11">
        <v>17957.240000000002</v>
      </c>
      <c r="I25" s="141">
        <v>39.072686148714439</v>
      </c>
      <c r="J25" s="141"/>
      <c r="K25" s="27"/>
    </row>
    <row r="26" spans="1:11" ht="14.25" customHeight="1">
      <c r="A26" s="29"/>
      <c r="B26" s="140" t="s">
        <v>244</v>
      </c>
      <c r="C26" s="140"/>
      <c r="D26" s="10" t="s">
        <v>243</v>
      </c>
      <c r="E26" s="11">
        <v>444951.2</v>
      </c>
      <c r="F26" s="11"/>
      <c r="G26" s="11"/>
      <c r="H26" s="11">
        <v>450719.43</v>
      </c>
      <c r="I26" s="141">
        <v>101.29637362479302</v>
      </c>
      <c r="J26" s="141"/>
      <c r="K26" s="27"/>
    </row>
    <row r="27" spans="1:11" ht="14.25" customHeight="1">
      <c r="A27" s="29"/>
      <c r="B27" s="140" t="s">
        <v>242</v>
      </c>
      <c r="C27" s="140"/>
      <c r="D27" s="10" t="s">
        <v>241</v>
      </c>
      <c r="E27" s="11">
        <v>14667.2</v>
      </c>
      <c r="F27" s="11"/>
      <c r="G27" s="11"/>
      <c r="H27" s="11">
        <v>23587.87</v>
      </c>
      <c r="I27" s="141">
        <v>160.82053834406022</v>
      </c>
      <c r="J27" s="141"/>
      <c r="K27" s="27"/>
    </row>
    <row r="28" spans="1:11" ht="14.25" customHeight="1">
      <c r="A28" s="29"/>
      <c r="B28" s="140" t="s">
        <v>240</v>
      </c>
      <c r="C28" s="140"/>
      <c r="D28" s="10" t="s">
        <v>239</v>
      </c>
      <c r="E28" s="11">
        <v>51407.59</v>
      </c>
      <c r="F28" s="11"/>
      <c r="G28" s="11"/>
      <c r="H28" s="11">
        <v>26789.18</v>
      </c>
      <c r="I28" s="141">
        <v>52.111332198222087</v>
      </c>
      <c r="J28" s="141"/>
      <c r="K28" s="27"/>
    </row>
    <row r="29" spans="1:11" ht="14.25" customHeight="1">
      <c r="A29" s="29"/>
      <c r="B29" s="140" t="s">
        <v>238</v>
      </c>
      <c r="C29" s="140"/>
      <c r="D29" s="10" t="s">
        <v>237</v>
      </c>
      <c r="E29" s="11">
        <v>6866.27</v>
      </c>
      <c r="F29" s="11"/>
      <c r="G29" s="11"/>
      <c r="H29" s="11">
        <v>8282.69</v>
      </c>
      <c r="I29" s="141">
        <v>120.62866738418384</v>
      </c>
      <c r="J29" s="141"/>
      <c r="K29" s="27"/>
    </row>
    <row r="30" spans="1:11" ht="15" customHeight="1">
      <c r="A30" s="29"/>
      <c r="B30" s="139" t="s">
        <v>236</v>
      </c>
      <c r="C30" s="139"/>
      <c r="D30" s="6" t="s">
        <v>235</v>
      </c>
      <c r="E30" s="7">
        <v>2965641.5</v>
      </c>
      <c r="F30" s="7"/>
      <c r="G30" s="7"/>
      <c r="H30" s="7">
        <f>2834985.7-6500</f>
        <v>2828485.7</v>
      </c>
      <c r="I30" s="138">
        <v>95.594349485600333</v>
      </c>
      <c r="J30" s="138"/>
      <c r="K30" s="8"/>
    </row>
    <row r="31" spans="1:11" ht="14.25" customHeight="1">
      <c r="A31" s="29"/>
      <c r="B31" s="140" t="s">
        <v>234</v>
      </c>
      <c r="C31" s="140"/>
      <c r="D31" s="10" t="s">
        <v>233</v>
      </c>
      <c r="E31" s="11">
        <v>259072.14</v>
      </c>
      <c r="F31" s="11"/>
      <c r="G31" s="11"/>
      <c r="H31" s="11">
        <v>198719.48</v>
      </c>
      <c r="I31" s="141">
        <v>76.704303287879583</v>
      </c>
      <c r="J31" s="141"/>
      <c r="K31" s="27"/>
    </row>
    <row r="32" spans="1:11" ht="14.25" customHeight="1">
      <c r="A32" s="29"/>
      <c r="B32" s="140" t="s">
        <v>232</v>
      </c>
      <c r="C32" s="140"/>
      <c r="D32" s="10" t="s">
        <v>231</v>
      </c>
      <c r="E32" s="11">
        <v>285050.64</v>
      </c>
      <c r="F32" s="11"/>
      <c r="G32" s="11"/>
      <c r="H32" s="11">
        <v>408478.99</v>
      </c>
      <c r="I32" s="141">
        <v>143.30049916744619</v>
      </c>
      <c r="J32" s="141"/>
      <c r="K32" s="27"/>
    </row>
    <row r="33" spans="1:11" ht="14.25" customHeight="1">
      <c r="A33" s="29"/>
      <c r="B33" s="140" t="s">
        <v>230</v>
      </c>
      <c r="C33" s="140"/>
      <c r="D33" s="10" t="s">
        <v>229</v>
      </c>
      <c r="E33" s="11">
        <v>38456.75</v>
      </c>
      <c r="F33" s="11"/>
      <c r="G33" s="11"/>
      <c r="H33" s="11">
        <v>41422.1</v>
      </c>
      <c r="I33" s="141">
        <v>107.71087000331542</v>
      </c>
      <c r="J33" s="141"/>
      <c r="K33" s="27"/>
    </row>
    <row r="34" spans="1:11" ht="14.25" customHeight="1">
      <c r="A34" s="29"/>
      <c r="B34" s="140" t="s">
        <v>228</v>
      </c>
      <c r="C34" s="140"/>
      <c r="D34" s="10" t="s">
        <v>227</v>
      </c>
      <c r="E34" s="11">
        <v>103172.12</v>
      </c>
      <c r="F34" s="11"/>
      <c r="G34" s="11"/>
      <c r="H34" s="11">
        <v>110656.49</v>
      </c>
      <c r="I34" s="141">
        <v>107.25425628551589</v>
      </c>
      <c r="J34" s="141"/>
      <c r="K34" s="27"/>
    </row>
    <row r="35" spans="1:11" ht="15" customHeight="1">
      <c r="A35" s="29"/>
      <c r="B35" s="140" t="s">
        <v>226</v>
      </c>
      <c r="C35" s="140"/>
      <c r="D35" s="10" t="s">
        <v>225</v>
      </c>
      <c r="E35" s="11">
        <v>189045.72</v>
      </c>
      <c r="F35" s="11"/>
      <c r="G35" s="11"/>
      <c r="H35" s="11">
        <v>203369.42</v>
      </c>
      <c r="I35" s="141">
        <v>107.57684437394298</v>
      </c>
      <c r="J35" s="141"/>
      <c r="K35" s="27"/>
    </row>
    <row r="36" spans="1:11" ht="14.25" customHeight="1">
      <c r="A36" s="29"/>
      <c r="B36" s="140" t="s">
        <v>224</v>
      </c>
      <c r="C36" s="140"/>
      <c r="D36" s="10" t="s">
        <v>223</v>
      </c>
      <c r="E36" s="11">
        <v>43816.99</v>
      </c>
      <c r="F36" s="11"/>
      <c r="G36" s="11"/>
      <c r="H36" s="11">
        <v>9060</v>
      </c>
      <c r="I36" s="141">
        <v>20.676910942536214</v>
      </c>
      <c r="J36" s="141"/>
      <c r="K36" s="27"/>
    </row>
    <row r="37" spans="1:11" ht="14.25" customHeight="1">
      <c r="A37" s="29"/>
      <c r="B37" s="140" t="s">
        <v>222</v>
      </c>
      <c r="C37" s="140"/>
      <c r="D37" s="10" t="s">
        <v>221</v>
      </c>
      <c r="E37" s="11">
        <v>1388036.88</v>
      </c>
      <c r="F37" s="11"/>
      <c r="G37" s="11"/>
      <c r="H37" s="11">
        <v>1264565.1599999999</v>
      </c>
      <c r="I37" s="141">
        <v>91.104579296192753</v>
      </c>
      <c r="J37" s="141"/>
      <c r="K37" s="27"/>
    </row>
    <row r="38" spans="1:11" ht="14.25" customHeight="1">
      <c r="A38" s="29"/>
      <c r="B38" s="140" t="s">
        <v>220</v>
      </c>
      <c r="C38" s="140"/>
      <c r="D38" s="10" t="s">
        <v>219</v>
      </c>
      <c r="E38" s="11">
        <v>99464.38</v>
      </c>
      <c r="F38" s="11"/>
      <c r="G38" s="11"/>
      <c r="H38" s="11">
        <v>111890.36</v>
      </c>
      <c r="I38" s="141">
        <v>112.49289444120599</v>
      </c>
      <c r="J38" s="141"/>
      <c r="K38" s="27"/>
    </row>
    <row r="39" spans="1:11" ht="14.25" customHeight="1">
      <c r="A39" s="29"/>
      <c r="B39" s="140" t="s">
        <v>218</v>
      </c>
      <c r="C39" s="140"/>
      <c r="D39" s="10" t="s">
        <v>217</v>
      </c>
      <c r="E39" s="11">
        <v>559525.88</v>
      </c>
      <c r="F39" s="11"/>
      <c r="G39" s="11"/>
      <c r="H39" s="11">
        <f>486823.7-6500</f>
        <v>480323.7</v>
      </c>
      <c r="I39" s="141">
        <v>87.006466975218373</v>
      </c>
      <c r="J39" s="141"/>
      <c r="K39" s="27"/>
    </row>
    <row r="40" spans="1:11" ht="15" customHeight="1">
      <c r="A40" s="29"/>
      <c r="B40" s="139" t="s">
        <v>216</v>
      </c>
      <c r="C40" s="139"/>
      <c r="D40" s="6" t="s">
        <v>215</v>
      </c>
      <c r="E40" s="7">
        <v>216371.67</v>
      </c>
      <c r="F40" s="7"/>
      <c r="G40" s="7"/>
      <c r="H40" s="7">
        <v>313749.36</v>
      </c>
      <c r="I40" s="138">
        <v>145.00482433767783</v>
      </c>
      <c r="J40" s="138"/>
      <c r="K40" s="8"/>
    </row>
    <row r="41" spans="1:11" ht="14.25" customHeight="1">
      <c r="A41" s="29"/>
      <c r="B41" s="140" t="s">
        <v>214</v>
      </c>
      <c r="C41" s="140"/>
      <c r="D41" s="10" t="s">
        <v>213</v>
      </c>
      <c r="E41" s="11">
        <v>216371.67</v>
      </c>
      <c r="F41" s="11"/>
      <c r="G41" s="11"/>
      <c r="H41" s="11">
        <v>313749.36</v>
      </c>
      <c r="I41" s="141">
        <v>145.00482433767783</v>
      </c>
      <c r="J41" s="141"/>
      <c r="K41" s="27"/>
    </row>
    <row r="42" spans="1:11" ht="14.25" customHeight="1">
      <c r="A42" s="29"/>
      <c r="B42" s="139" t="s">
        <v>212</v>
      </c>
      <c r="C42" s="139"/>
      <c r="D42" s="6" t="s">
        <v>199</v>
      </c>
      <c r="E42" s="7">
        <v>377359.22</v>
      </c>
      <c r="F42" s="7"/>
      <c r="G42" s="7"/>
      <c r="H42" s="7">
        <v>411160.37</v>
      </c>
      <c r="I42" s="138">
        <v>108.95728743556337</v>
      </c>
      <c r="J42" s="138"/>
      <c r="K42" s="8"/>
    </row>
    <row r="43" spans="1:11" ht="26.25" customHeight="1">
      <c r="A43" s="29"/>
      <c r="B43" s="140" t="s">
        <v>211</v>
      </c>
      <c r="C43" s="140"/>
      <c r="D43" s="10" t="s">
        <v>210</v>
      </c>
      <c r="E43" s="11">
        <v>8171.94</v>
      </c>
      <c r="F43" s="11"/>
      <c r="G43" s="11"/>
      <c r="H43" s="11">
        <v>11783.1</v>
      </c>
      <c r="I43" s="141">
        <v>144.18975176029193</v>
      </c>
      <c r="J43" s="141"/>
      <c r="K43" s="27"/>
    </row>
    <row r="44" spans="1:11" ht="14.25" customHeight="1">
      <c r="A44" s="29"/>
      <c r="B44" s="140" t="s">
        <v>209</v>
      </c>
      <c r="C44" s="140"/>
      <c r="D44" s="10" t="s">
        <v>208</v>
      </c>
      <c r="E44" s="11">
        <v>32661.48</v>
      </c>
      <c r="F44" s="11"/>
      <c r="G44" s="11"/>
      <c r="H44" s="11">
        <v>44972.51</v>
      </c>
      <c r="I44" s="141">
        <v>137.69281122594566</v>
      </c>
      <c r="J44" s="141"/>
      <c r="K44" s="27"/>
    </row>
    <row r="45" spans="1:11" ht="14.25" customHeight="1">
      <c r="A45" s="29"/>
      <c r="B45" s="140" t="s">
        <v>207</v>
      </c>
      <c r="C45" s="140"/>
      <c r="D45" s="10" t="s">
        <v>206</v>
      </c>
      <c r="E45" s="11">
        <v>236034.75</v>
      </c>
      <c r="F45" s="11"/>
      <c r="G45" s="11"/>
      <c r="H45" s="11">
        <v>235958.59</v>
      </c>
      <c r="I45" s="141">
        <v>99.967733564655205</v>
      </c>
      <c r="J45" s="141"/>
      <c r="K45" s="27"/>
    </row>
    <row r="46" spans="1:11" ht="15" customHeight="1">
      <c r="A46" s="29"/>
      <c r="B46" s="140" t="s">
        <v>205</v>
      </c>
      <c r="C46" s="140"/>
      <c r="D46" s="10" t="s">
        <v>204</v>
      </c>
      <c r="E46" s="11">
        <v>43680.33</v>
      </c>
      <c r="F46" s="11"/>
      <c r="G46" s="11"/>
      <c r="H46" s="11">
        <v>59338.84</v>
      </c>
      <c r="I46" s="141">
        <v>135.84796635007106</v>
      </c>
      <c r="J46" s="141"/>
      <c r="K46" s="27"/>
    </row>
    <row r="47" spans="1:11" ht="14.25" customHeight="1">
      <c r="A47" s="29"/>
      <c r="B47" s="140" t="s">
        <v>203</v>
      </c>
      <c r="C47" s="140"/>
      <c r="D47" s="10" t="s">
        <v>202</v>
      </c>
      <c r="E47" s="11">
        <v>29764.7</v>
      </c>
      <c r="F47" s="11"/>
      <c r="G47" s="11"/>
      <c r="H47" s="11">
        <v>43041.07</v>
      </c>
      <c r="I47" s="141">
        <v>144.60441395344148</v>
      </c>
      <c r="J47" s="141"/>
      <c r="K47" s="27"/>
    </row>
    <row r="48" spans="1:11" ht="14.25" customHeight="1">
      <c r="A48" s="29"/>
      <c r="B48" s="140" t="s">
        <v>201</v>
      </c>
      <c r="C48" s="140"/>
      <c r="D48" s="27" t="s">
        <v>338</v>
      </c>
      <c r="E48" s="11">
        <v>16829.11</v>
      </c>
      <c r="F48" s="11"/>
      <c r="G48" s="11"/>
      <c r="H48" s="11">
        <v>2253.15</v>
      </c>
      <c r="I48" s="141">
        <v>13.388408537349864</v>
      </c>
      <c r="J48" s="141"/>
      <c r="K48" s="27"/>
    </row>
    <row r="49" spans="1:11" ht="14.25" customHeight="1">
      <c r="A49" s="29"/>
      <c r="B49" s="140" t="s">
        <v>200</v>
      </c>
      <c r="C49" s="140"/>
      <c r="D49" s="10" t="s">
        <v>199</v>
      </c>
      <c r="E49" s="11">
        <v>10216.91</v>
      </c>
      <c r="F49" s="11"/>
      <c r="G49" s="11"/>
      <c r="H49" s="11">
        <v>13813.11</v>
      </c>
      <c r="I49" s="141">
        <v>135.19850913828154</v>
      </c>
      <c r="J49" s="141"/>
      <c r="K49" s="27"/>
    </row>
    <row r="50" spans="1:11" ht="14.25" customHeight="1">
      <c r="A50" s="29"/>
      <c r="B50" s="139" t="s">
        <v>198</v>
      </c>
      <c r="C50" s="139"/>
      <c r="D50" s="6" t="s">
        <v>197</v>
      </c>
      <c r="E50" s="7">
        <v>29528.23</v>
      </c>
      <c r="F50" s="7">
        <v>30141</v>
      </c>
      <c r="G50" s="7">
        <v>30141</v>
      </c>
      <c r="H50" s="7">
        <v>24865.98</v>
      </c>
      <c r="I50" s="138">
        <v>84.210872104423458</v>
      </c>
      <c r="J50" s="138"/>
      <c r="K50" s="8">
        <v>82.498855379715337</v>
      </c>
    </row>
    <row r="51" spans="1:11" ht="14.25" customHeight="1">
      <c r="A51" s="29"/>
      <c r="B51" s="139" t="s">
        <v>196</v>
      </c>
      <c r="C51" s="139"/>
      <c r="D51" s="6" t="s">
        <v>195</v>
      </c>
      <c r="E51" s="7">
        <v>29528.23</v>
      </c>
      <c r="F51" s="7"/>
      <c r="G51" s="7"/>
      <c r="H51" s="7">
        <v>24865.98</v>
      </c>
      <c r="I51" s="138">
        <v>84.210872104423458</v>
      </c>
      <c r="J51" s="138"/>
      <c r="K51" s="8"/>
    </row>
    <row r="52" spans="1:11" ht="14.25" customHeight="1">
      <c r="A52" s="29"/>
      <c r="B52" s="140" t="s">
        <v>194</v>
      </c>
      <c r="C52" s="140"/>
      <c r="D52" s="10" t="s">
        <v>193</v>
      </c>
      <c r="E52" s="11">
        <v>21109.94</v>
      </c>
      <c r="F52" s="11"/>
      <c r="G52" s="11"/>
      <c r="H52" s="11">
        <v>21726.84</v>
      </c>
      <c r="I52" s="141">
        <v>102.92232000659405</v>
      </c>
      <c r="J52" s="141"/>
      <c r="K52" s="27"/>
    </row>
    <row r="53" spans="1:11" ht="14.25" customHeight="1">
      <c r="A53" s="29"/>
      <c r="B53" s="140" t="s">
        <v>192</v>
      </c>
      <c r="C53" s="140"/>
      <c r="D53" s="10" t="s">
        <v>191</v>
      </c>
      <c r="E53" s="11">
        <v>12.04</v>
      </c>
      <c r="F53" s="11"/>
      <c r="G53" s="11"/>
      <c r="H53" s="11">
        <v>1.41</v>
      </c>
      <c r="I53" s="141">
        <v>11.710963455149502</v>
      </c>
      <c r="J53" s="141"/>
      <c r="K53" s="27"/>
    </row>
    <row r="54" spans="1:11" ht="15" customHeight="1">
      <c r="A54" s="29"/>
      <c r="B54" s="140" t="s">
        <v>190</v>
      </c>
      <c r="C54" s="140"/>
      <c r="D54" s="10" t="s">
        <v>189</v>
      </c>
      <c r="E54" s="11">
        <v>8399.9699999999993</v>
      </c>
      <c r="F54" s="11"/>
      <c r="G54" s="11"/>
      <c r="H54" s="11">
        <v>3113.17</v>
      </c>
      <c r="I54" s="141">
        <v>37.061679982190412</v>
      </c>
      <c r="J54" s="141"/>
      <c r="K54" s="27"/>
    </row>
    <row r="55" spans="1:11" ht="14.25" customHeight="1">
      <c r="A55" s="29"/>
      <c r="B55" s="140" t="s">
        <v>188</v>
      </c>
      <c r="C55" s="140"/>
      <c r="D55" s="10" t="s">
        <v>187</v>
      </c>
      <c r="E55" s="11">
        <v>6.28</v>
      </c>
      <c r="F55" s="11"/>
      <c r="G55" s="11"/>
      <c r="H55" s="11">
        <v>24.56</v>
      </c>
      <c r="I55" s="141">
        <v>391.08280254777065</v>
      </c>
      <c r="J55" s="141"/>
      <c r="K55" s="27"/>
    </row>
    <row r="56" spans="1:11" ht="14.25" customHeight="1">
      <c r="A56" s="29"/>
      <c r="B56" s="139" t="s">
        <v>186</v>
      </c>
      <c r="C56" s="139"/>
      <c r="D56" s="30" t="s">
        <v>339</v>
      </c>
      <c r="E56" s="7">
        <v>0</v>
      </c>
      <c r="F56" s="7">
        <v>0</v>
      </c>
      <c r="G56" s="7">
        <v>0</v>
      </c>
      <c r="H56" s="7">
        <v>18325.36</v>
      </c>
      <c r="I56" s="138">
        <v>0</v>
      </c>
      <c r="J56" s="138"/>
      <c r="K56" s="8">
        <v>0</v>
      </c>
    </row>
    <row r="57" spans="1:11" ht="14.25" customHeight="1">
      <c r="A57" s="29"/>
      <c r="B57" s="139" t="s">
        <v>185</v>
      </c>
      <c r="C57" s="139"/>
      <c r="D57" s="6" t="s">
        <v>184</v>
      </c>
      <c r="E57" s="7">
        <v>0</v>
      </c>
      <c r="F57" s="7"/>
      <c r="G57" s="7"/>
      <c r="H57" s="7">
        <v>18325.36</v>
      </c>
      <c r="I57" s="138">
        <v>0</v>
      </c>
      <c r="J57" s="138"/>
      <c r="K57" s="8"/>
    </row>
    <row r="58" spans="1:11" ht="24">
      <c r="A58" s="29"/>
      <c r="B58" s="140" t="s">
        <v>183</v>
      </c>
      <c r="C58" s="140"/>
      <c r="D58" s="27" t="s">
        <v>340</v>
      </c>
      <c r="E58" s="11">
        <v>0</v>
      </c>
      <c r="F58" s="11"/>
      <c r="G58" s="11"/>
      <c r="H58" s="11">
        <v>18325.36</v>
      </c>
      <c r="I58" s="141">
        <v>0</v>
      </c>
      <c r="J58" s="141"/>
      <c r="K58" s="27"/>
    </row>
    <row r="59" spans="1:11" ht="26.25" customHeight="1">
      <c r="A59" s="29"/>
      <c r="B59" s="139" t="s">
        <v>182</v>
      </c>
      <c r="C59" s="139"/>
      <c r="D59" s="6" t="s">
        <v>181</v>
      </c>
      <c r="E59" s="7">
        <v>95159.52</v>
      </c>
      <c r="F59" s="7">
        <v>300237</v>
      </c>
      <c r="G59" s="7">
        <v>300237</v>
      </c>
      <c r="H59" s="7">
        <v>337321.72</v>
      </c>
      <c r="I59" s="138">
        <v>354.48026639898978</v>
      </c>
      <c r="J59" s="138"/>
      <c r="K59" s="8">
        <v>112.35181539916799</v>
      </c>
    </row>
    <row r="60" spans="1:11" ht="15" customHeight="1">
      <c r="A60" s="29"/>
      <c r="B60" s="139" t="s">
        <v>180</v>
      </c>
      <c r="C60" s="139"/>
      <c r="D60" s="28" t="s">
        <v>178</v>
      </c>
      <c r="E60" s="7">
        <v>0</v>
      </c>
      <c r="F60" s="7"/>
      <c r="G60" s="7"/>
      <c r="H60" s="7">
        <v>42735</v>
      </c>
      <c r="I60" s="138">
        <v>0</v>
      </c>
      <c r="J60" s="138"/>
      <c r="K60" s="8"/>
    </row>
    <row r="61" spans="1:11" ht="14.25" customHeight="1">
      <c r="A61" s="29"/>
      <c r="B61" s="140" t="s">
        <v>179</v>
      </c>
      <c r="C61" s="140"/>
      <c r="D61" s="10" t="s">
        <v>344</v>
      </c>
      <c r="E61" s="11">
        <v>0</v>
      </c>
      <c r="F61" s="11"/>
      <c r="G61" s="11"/>
      <c r="H61" s="11">
        <v>42735</v>
      </c>
      <c r="I61" s="141">
        <v>0</v>
      </c>
      <c r="J61" s="141"/>
      <c r="K61" s="27"/>
    </row>
    <row r="62" spans="1:11" ht="26.25" customHeight="1">
      <c r="A62" s="29"/>
      <c r="B62" s="139" t="s">
        <v>177</v>
      </c>
      <c r="C62" s="139"/>
      <c r="D62" s="6" t="s">
        <v>176</v>
      </c>
      <c r="E62" s="7">
        <v>95159.52</v>
      </c>
      <c r="F62" s="7"/>
      <c r="G62" s="7"/>
      <c r="H62" s="7">
        <v>294586.71999999997</v>
      </c>
      <c r="I62" s="138">
        <v>309.57146484135274</v>
      </c>
      <c r="J62" s="138"/>
      <c r="K62" s="8"/>
    </row>
    <row r="63" spans="1:11" ht="26.25" customHeight="1">
      <c r="A63" s="29"/>
      <c r="B63" s="140" t="s">
        <v>175</v>
      </c>
      <c r="C63" s="140"/>
      <c r="D63" s="10" t="s">
        <v>32</v>
      </c>
      <c r="E63" s="11">
        <v>24001.599999999999</v>
      </c>
      <c r="F63" s="11"/>
      <c r="G63" s="11"/>
      <c r="H63" s="11">
        <v>198232.51</v>
      </c>
      <c r="I63" s="141">
        <v>825.9137307512832</v>
      </c>
      <c r="J63" s="141"/>
      <c r="K63" s="27"/>
    </row>
    <row r="64" spans="1:11" ht="26.25" customHeight="1">
      <c r="A64" s="29"/>
      <c r="B64" s="140" t="s">
        <v>174</v>
      </c>
      <c r="C64" s="140"/>
      <c r="D64" s="10" t="s">
        <v>173</v>
      </c>
      <c r="E64" s="11">
        <v>71157.919999999998</v>
      </c>
      <c r="F64" s="11"/>
      <c r="G64" s="11"/>
      <c r="H64" s="11">
        <v>96354.21</v>
      </c>
      <c r="I64" s="141">
        <v>135.40897485480181</v>
      </c>
      <c r="J64" s="141"/>
      <c r="K64" s="27"/>
    </row>
    <row r="65" spans="1:11" ht="26.25" customHeight="1">
      <c r="A65" s="29"/>
      <c r="B65" s="139" t="s">
        <v>172</v>
      </c>
      <c r="C65" s="139"/>
      <c r="D65" s="6" t="s">
        <v>171</v>
      </c>
      <c r="E65" s="7">
        <v>485570.95</v>
      </c>
      <c r="F65" s="7">
        <v>990281</v>
      </c>
      <c r="G65" s="7">
        <v>990281</v>
      </c>
      <c r="H65" s="7">
        <v>605131.43000000005</v>
      </c>
      <c r="I65" s="138">
        <v>124.62265916031426</v>
      </c>
      <c r="J65" s="138"/>
      <c r="K65" s="8">
        <v>61.107042344546649</v>
      </c>
    </row>
    <row r="66" spans="1:11" ht="26.25" customHeight="1">
      <c r="A66" s="29"/>
      <c r="B66" s="139" t="s">
        <v>170</v>
      </c>
      <c r="C66" s="139"/>
      <c r="D66" s="6" t="s">
        <v>169</v>
      </c>
      <c r="E66" s="7">
        <v>485570.95</v>
      </c>
      <c r="F66" s="7"/>
      <c r="G66" s="7"/>
      <c r="H66" s="7">
        <v>605131.43000000005</v>
      </c>
      <c r="I66" s="138">
        <v>124.62265916031426</v>
      </c>
      <c r="J66" s="138"/>
      <c r="K66" s="8"/>
    </row>
    <row r="67" spans="1:11" ht="14.25" customHeight="1">
      <c r="A67" s="29"/>
      <c r="B67" s="140" t="s">
        <v>168</v>
      </c>
      <c r="C67" s="140"/>
      <c r="D67" s="10" t="s">
        <v>167</v>
      </c>
      <c r="E67" s="11">
        <v>485570.95</v>
      </c>
      <c r="F67" s="11"/>
      <c r="G67" s="11"/>
      <c r="H67" s="11">
        <v>605131.43000000005</v>
      </c>
      <c r="I67" s="141">
        <v>124.62265916031426</v>
      </c>
      <c r="J67" s="141"/>
      <c r="K67" s="27"/>
    </row>
    <row r="68" spans="1:11" ht="15" customHeight="1">
      <c r="A68" s="29"/>
      <c r="B68" s="139" t="s">
        <v>166</v>
      </c>
      <c r="C68" s="139"/>
      <c r="D68" s="6" t="s">
        <v>165</v>
      </c>
      <c r="E68" s="7">
        <v>1027058.1</v>
      </c>
      <c r="F68" s="7">
        <v>1255642</v>
      </c>
      <c r="G68" s="7">
        <v>1255642</v>
      </c>
      <c r="H68" s="7">
        <v>1145301.6000000001</v>
      </c>
      <c r="I68" s="138">
        <v>111.5128345708972</v>
      </c>
      <c r="J68" s="138"/>
      <c r="K68" s="8">
        <v>91.212431568870741</v>
      </c>
    </row>
    <row r="69" spans="1:11" ht="14.25" customHeight="1">
      <c r="A69" s="29"/>
      <c r="B69" s="140" t="s">
        <v>166</v>
      </c>
      <c r="C69" s="140"/>
      <c r="D69" s="10" t="s">
        <v>165</v>
      </c>
      <c r="E69" s="11">
        <v>0</v>
      </c>
      <c r="F69" s="11"/>
      <c r="G69" s="11"/>
      <c r="H69" s="11">
        <v>0</v>
      </c>
      <c r="I69" s="141">
        <v>0</v>
      </c>
      <c r="J69" s="141"/>
      <c r="K69" s="27"/>
    </row>
    <row r="70" spans="1:11" ht="14.25" customHeight="1">
      <c r="A70" s="29"/>
      <c r="B70" s="139" t="s">
        <v>164</v>
      </c>
      <c r="C70" s="139"/>
      <c r="D70" s="6" t="s">
        <v>163</v>
      </c>
      <c r="E70" s="7">
        <v>1027058.1</v>
      </c>
      <c r="F70" s="7"/>
      <c r="G70" s="7"/>
      <c r="H70" s="7">
        <v>1145301.6000000001</v>
      </c>
      <c r="I70" s="138">
        <v>111.5128345708972</v>
      </c>
      <c r="J70" s="138"/>
      <c r="K70" s="8"/>
    </row>
    <row r="71" spans="1:11" ht="14.25" customHeight="1">
      <c r="A71" s="29"/>
      <c r="B71" s="140" t="s">
        <v>162</v>
      </c>
      <c r="C71" s="140"/>
      <c r="D71" s="10" t="s">
        <v>161</v>
      </c>
      <c r="E71" s="11">
        <v>1027058.1</v>
      </c>
      <c r="F71" s="11"/>
      <c r="G71" s="11"/>
      <c r="H71" s="11">
        <v>929392.02</v>
      </c>
      <c r="I71" s="141">
        <v>90.490695706503843</v>
      </c>
      <c r="J71" s="141"/>
      <c r="K71" s="27"/>
    </row>
    <row r="72" spans="1:11" ht="15" customHeight="1">
      <c r="A72" s="29"/>
      <c r="B72" s="140" t="s">
        <v>160</v>
      </c>
      <c r="C72" s="140"/>
      <c r="D72" s="10" t="s">
        <v>159</v>
      </c>
      <c r="E72" s="11">
        <v>0</v>
      </c>
      <c r="F72" s="11"/>
      <c r="G72" s="11"/>
      <c r="H72" s="11">
        <v>215909.58</v>
      </c>
      <c r="I72" s="141">
        <v>0</v>
      </c>
      <c r="J72" s="141"/>
      <c r="K72" s="27"/>
    </row>
    <row r="73" spans="1:11" ht="14.25" customHeight="1">
      <c r="A73" s="4" t="s">
        <v>158</v>
      </c>
      <c r="B73" s="147"/>
      <c r="C73" s="147"/>
      <c r="D73" s="6" t="s">
        <v>157</v>
      </c>
      <c r="E73" s="7">
        <v>4967396.2</v>
      </c>
      <c r="F73" s="7">
        <v>507042</v>
      </c>
      <c r="G73" s="7">
        <v>507042</v>
      </c>
      <c r="H73" s="7">
        <v>587449.88</v>
      </c>
      <c r="I73" s="138">
        <v>11.826112843585941</v>
      </c>
      <c r="J73" s="138"/>
      <c r="K73" s="8">
        <v>115.85822870689213</v>
      </c>
    </row>
    <row r="74" spans="1:11" ht="14.25" customHeight="1">
      <c r="A74" s="29"/>
      <c r="B74" s="139" t="s">
        <v>156</v>
      </c>
      <c r="C74" s="139"/>
      <c r="D74" s="6" t="s">
        <v>155</v>
      </c>
      <c r="E74" s="7">
        <v>552</v>
      </c>
      <c r="F74" s="7">
        <v>16966</v>
      </c>
      <c r="G74" s="7">
        <v>16966</v>
      </c>
      <c r="H74" s="7">
        <v>5918.75</v>
      </c>
      <c r="I74" s="138">
        <v>1072.2373188405795</v>
      </c>
      <c r="J74" s="138"/>
      <c r="K74" s="8">
        <v>34.885948367322882</v>
      </c>
    </row>
    <row r="75" spans="1:11" ht="15" customHeight="1">
      <c r="A75" s="29"/>
      <c r="B75" s="139" t="s">
        <v>154</v>
      </c>
      <c r="C75" s="139"/>
      <c r="D75" s="6" t="s">
        <v>153</v>
      </c>
      <c r="E75" s="7">
        <v>552</v>
      </c>
      <c r="F75" s="7"/>
      <c r="G75" s="7"/>
      <c r="H75" s="7">
        <v>5918.75</v>
      </c>
      <c r="I75" s="138">
        <v>1072.2373188405795</v>
      </c>
      <c r="J75" s="138"/>
      <c r="K75" s="8"/>
    </row>
    <row r="76" spans="1:11" ht="14.25" customHeight="1">
      <c r="A76" s="29"/>
      <c r="B76" s="140" t="s">
        <v>152</v>
      </c>
      <c r="C76" s="140"/>
      <c r="D76" s="10" t="s">
        <v>151</v>
      </c>
      <c r="E76" s="11">
        <v>552</v>
      </c>
      <c r="F76" s="11"/>
      <c r="G76" s="11"/>
      <c r="H76" s="11">
        <v>0</v>
      </c>
      <c r="I76" s="141">
        <v>0</v>
      </c>
      <c r="J76" s="141"/>
      <c r="K76" s="27"/>
    </row>
    <row r="77" spans="1:11" ht="14.25" customHeight="1">
      <c r="A77" s="29"/>
      <c r="B77" s="140" t="s">
        <v>150</v>
      </c>
      <c r="C77" s="140"/>
      <c r="D77" s="10" t="s">
        <v>149</v>
      </c>
      <c r="E77" s="11">
        <v>0</v>
      </c>
      <c r="F77" s="11"/>
      <c r="G77" s="11"/>
      <c r="H77" s="11">
        <v>5918.75</v>
      </c>
      <c r="I77" s="141">
        <v>0</v>
      </c>
      <c r="J77" s="141"/>
      <c r="K77" s="27"/>
    </row>
    <row r="78" spans="1:11" ht="26.25" customHeight="1">
      <c r="A78" s="29"/>
      <c r="B78" s="139" t="s">
        <v>148</v>
      </c>
      <c r="C78" s="139"/>
      <c r="D78" s="6" t="s">
        <v>147</v>
      </c>
      <c r="E78" s="7">
        <v>1114056.6200000001</v>
      </c>
      <c r="F78" s="7">
        <v>470076</v>
      </c>
      <c r="G78" s="7">
        <v>470076</v>
      </c>
      <c r="H78" s="7">
        <v>450958.5</v>
      </c>
      <c r="I78" s="138">
        <v>40.478956985148571</v>
      </c>
      <c r="J78" s="138"/>
      <c r="K78" s="8">
        <v>95.933104434176599</v>
      </c>
    </row>
    <row r="79" spans="1:11" ht="14.25" customHeight="1">
      <c r="A79" s="29"/>
      <c r="B79" s="139" t="s">
        <v>146</v>
      </c>
      <c r="C79" s="139"/>
      <c r="D79" s="6" t="s">
        <v>145</v>
      </c>
      <c r="E79" s="7">
        <v>171322.22</v>
      </c>
      <c r="F79" s="7"/>
      <c r="G79" s="7"/>
      <c r="H79" s="7">
        <v>45344.75</v>
      </c>
      <c r="I79" s="138">
        <v>26.467524177541009</v>
      </c>
      <c r="J79" s="138"/>
      <c r="K79" s="8"/>
    </row>
    <row r="80" spans="1:11" ht="15" customHeight="1">
      <c r="A80" s="29"/>
      <c r="B80" s="140" t="s">
        <v>144</v>
      </c>
      <c r="C80" s="140"/>
      <c r="D80" s="27" t="s">
        <v>80</v>
      </c>
      <c r="E80" s="11">
        <v>0</v>
      </c>
      <c r="F80" s="11"/>
      <c r="G80" s="11"/>
      <c r="H80" s="11">
        <v>42056.25</v>
      </c>
      <c r="I80" s="141">
        <v>0</v>
      </c>
      <c r="J80" s="141"/>
      <c r="K80" s="27"/>
    </row>
    <row r="81" spans="1:11" ht="14.25" customHeight="1">
      <c r="A81" s="29"/>
      <c r="B81" s="140" t="s">
        <v>143</v>
      </c>
      <c r="C81" s="140"/>
      <c r="D81" s="10" t="s">
        <v>142</v>
      </c>
      <c r="E81" s="11">
        <v>168424.72</v>
      </c>
      <c r="F81" s="11"/>
      <c r="G81" s="11"/>
      <c r="H81" s="11">
        <v>938.5</v>
      </c>
      <c r="I81" s="141">
        <v>0.55722224148569166</v>
      </c>
      <c r="J81" s="141"/>
      <c r="K81" s="27"/>
    </row>
    <row r="82" spans="1:11" ht="14.25" customHeight="1">
      <c r="A82" s="29"/>
      <c r="B82" s="140" t="s">
        <v>141</v>
      </c>
      <c r="C82" s="140"/>
      <c r="D82" s="10" t="s">
        <v>140</v>
      </c>
      <c r="E82" s="11">
        <v>2897.5</v>
      </c>
      <c r="F82" s="11"/>
      <c r="G82" s="11"/>
      <c r="H82" s="11">
        <v>2350</v>
      </c>
      <c r="I82" s="141">
        <v>81.1044003451251</v>
      </c>
      <c r="J82" s="141"/>
      <c r="K82" s="27"/>
    </row>
    <row r="83" spans="1:11" ht="14.25" customHeight="1">
      <c r="A83" s="29"/>
      <c r="B83" s="139" t="s">
        <v>139</v>
      </c>
      <c r="C83" s="139"/>
      <c r="D83" s="6" t="s">
        <v>138</v>
      </c>
      <c r="E83" s="7">
        <v>672482.66</v>
      </c>
      <c r="F83" s="7"/>
      <c r="G83" s="7"/>
      <c r="H83" s="7">
        <v>366302.49</v>
      </c>
      <c r="I83" s="138">
        <v>54.470176227294843</v>
      </c>
      <c r="J83" s="138"/>
      <c r="K83" s="8"/>
    </row>
    <row r="84" spans="1:11" ht="14.25" customHeight="1">
      <c r="A84" s="29"/>
      <c r="B84" s="140" t="s">
        <v>137</v>
      </c>
      <c r="C84" s="140"/>
      <c r="D84" s="10" t="s">
        <v>136</v>
      </c>
      <c r="E84" s="11">
        <v>107845.85</v>
      </c>
      <c r="F84" s="11"/>
      <c r="G84" s="11"/>
      <c r="H84" s="11">
        <v>249229.5</v>
      </c>
      <c r="I84" s="141">
        <v>231.09790501906193</v>
      </c>
      <c r="J84" s="141"/>
      <c r="K84" s="27"/>
    </row>
    <row r="85" spans="1:11" ht="15" customHeight="1">
      <c r="A85" s="29"/>
      <c r="B85" s="140" t="s">
        <v>135</v>
      </c>
      <c r="C85" s="140"/>
      <c r="D85" s="10" t="s">
        <v>134</v>
      </c>
      <c r="E85" s="11">
        <v>14274</v>
      </c>
      <c r="F85" s="11"/>
      <c r="G85" s="11"/>
      <c r="H85" s="11">
        <v>13031.65</v>
      </c>
      <c r="I85" s="141">
        <v>91.29641305870814</v>
      </c>
      <c r="J85" s="141"/>
      <c r="K85" s="27"/>
    </row>
    <row r="86" spans="1:11" ht="14.25" customHeight="1">
      <c r="A86" s="29"/>
      <c r="B86" s="140" t="s">
        <v>133</v>
      </c>
      <c r="C86" s="140"/>
      <c r="D86" s="10" t="s">
        <v>132</v>
      </c>
      <c r="E86" s="11">
        <v>165368.15</v>
      </c>
      <c r="F86" s="11"/>
      <c r="G86" s="11"/>
      <c r="H86" s="11">
        <v>20192.060000000001</v>
      </c>
      <c r="I86" s="141">
        <v>12.210368199680532</v>
      </c>
      <c r="J86" s="141"/>
      <c r="K86" s="27"/>
    </row>
    <row r="87" spans="1:11" ht="14.25" customHeight="1">
      <c r="A87" s="29"/>
      <c r="B87" s="140" t="s">
        <v>131</v>
      </c>
      <c r="C87" s="140"/>
      <c r="D87" s="10" t="s">
        <v>130</v>
      </c>
      <c r="E87" s="11">
        <v>95236.26</v>
      </c>
      <c r="F87" s="11"/>
      <c r="G87" s="11"/>
      <c r="H87" s="11">
        <v>0</v>
      </c>
      <c r="I87" s="141">
        <v>0</v>
      </c>
      <c r="J87" s="141"/>
      <c r="K87" s="27"/>
    </row>
    <row r="88" spans="1:11" ht="14.25" customHeight="1">
      <c r="A88" s="29"/>
      <c r="B88" s="140" t="s">
        <v>129</v>
      </c>
      <c r="C88" s="140"/>
      <c r="D88" s="10" t="s">
        <v>128</v>
      </c>
      <c r="E88" s="11">
        <v>79756.160000000003</v>
      </c>
      <c r="F88" s="11"/>
      <c r="G88" s="11"/>
      <c r="H88" s="11">
        <v>17405.36</v>
      </c>
      <c r="I88" s="141">
        <v>21.823217165921729</v>
      </c>
      <c r="J88" s="141"/>
      <c r="K88" s="27"/>
    </row>
    <row r="89" spans="1:11" ht="14.25" customHeight="1">
      <c r="A89" s="29"/>
      <c r="B89" s="140" t="s">
        <v>127</v>
      </c>
      <c r="C89" s="140"/>
      <c r="D89" s="10" t="s">
        <v>126</v>
      </c>
      <c r="E89" s="11">
        <v>0</v>
      </c>
      <c r="F89" s="11"/>
      <c r="G89" s="11"/>
      <c r="H89" s="11">
        <v>171</v>
      </c>
      <c r="I89" s="141">
        <v>0</v>
      </c>
      <c r="J89" s="141"/>
      <c r="K89" s="27"/>
    </row>
    <row r="90" spans="1:11" ht="15" customHeight="1">
      <c r="A90" s="29"/>
      <c r="B90" s="140" t="s">
        <v>125</v>
      </c>
      <c r="C90" s="140"/>
      <c r="D90" s="10" t="s">
        <v>124</v>
      </c>
      <c r="E90" s="11">
        <v>210002.24</v>
      </c>
      <c r="F90" s="11"/>
      <c r="G90" s="11"/>
      <c r="H90" s="11">
        <v>66272.92</v>
      </c>
      <c r="I90" s="141">
        <v>31.5581967125684</v>
      </c>
      <c r="J90" s="141"/>
      <c r="K90" s="27"/>
    </row>
    <row r="91" spans="1:11" ht="14.25" customHeight="1">
      <c r="A91" s="29"/>
      <c r="B91" s="139" t="s">
        <v>123</v>
      </c>
      <c r="C91" s="139"/>
      <c r="D91" s="6" t="s">
        <v>122</v>
      </c>
      <c r="E91" s="7">
        <v>17285</v>
      </c>
      <c r="F91" s="7"/>
      <c r="G91" s="7"/>
      <c r="H91" s="7">
        <v>11383.77</v>
      </c>
      <c r="I91" s="138">
        <v>65.859242117442861</v>
      </c>
      <c r="J91" s="138"/>
      <c r="K91" s="8"/>
    </row>
    <row r="92" spans="1:11" ht="14.25" customHeight="1">
      <c r="A92" s="29"/>
      <c r="B92" s="140" t="s">
        <v>121</v>
      </c>
      <c r="C92" s="140"/>
      <c r="D92" s="10" t="s">
        <v>120</v>
      </c>
      <c r="E92" s="11">
        <v>17285</v>
      </c>
      <c r="F92" s="11"/>
      <c r="G92" s="11"/>
      <c r="H92" s="11">
        <v>11383.77</v>
      </c>
      <c r="I92" s="141">
        <v>65.859242117442861</v>
      </c>
      <c r="J92" s="141"/>
      <c r="K92" s="27"/>
    </row>
    <row r="93" spans="1:11" ht="26.25" customHeight="1">
      <c r="A93" s="29"/>
      <c r="B93" s="139" t="s">
        <v>119</v>
      </c>
      <c r="C93" s="139"/>
      <c r="D93" s="6" t="s">
        <v>118</v>
      </c>
      <c r="E93" s="7">
        <v>33884.29</v>
      </c>
      <c r="F93" s="7"/>
      <c r="G93" s="7"/>
      <c r="H93" s="7">
        <v>15732.07</v>
      </c>
      <c r="I93" s="138">
        <v>46.428802256148792</v>
      </c>
      <c r="J93" s="138"/>
      <c r="K93" s="8"/>
    </row>
    <row r="94" spans="1:11" ht="14.25" customHeight="1">
      <c r="A94" s="29"/>
      <c r="B94" s="140" t="s">
        <v>117</v>
      </c>
      <c r="C94" s="140"/>
      <c r="D94" s="10" t="s">
        <v>116</v>
      </c>
      <c r="E94" s="11">
        <v>33884.29</v>
      </c>
      <c r="F94" s="11"/>
      <c r="G94" s="11"/>
      <c r="H94" s="11">
        <v>15732.07</v>
      </c>
      <c r="I94" s="141">
        <v>46.428802256148792</v>
      </c>
      <c r="J94" s="141"/>
      <c r="K94" s="27"/>
    </row>
    <row r="95" spans="1:11" ht="14.25" customHeight="1">
      <c r="A95" s="29"/>
      <c r="B95" s="139" t="s">
        <v>115</v>
      </c>
      <c r="C95" s="139"/>
      <c r="D95" s="6" t="s">
        <v>114</v>
      </c>
      <c r="E95" s="7">
        <v>219082.45</v>
      </c>
      <c r="F95" s="7"/>
      <c r="G95" s="7"/>
      <c r="H95" s="7">
        <v>12195.42</v>
      </c>
      <c r="I95" s="138">
        <v>5.5665891996369403</v>
      </c>
      <c r="J95" s="138"/>
      <c r="K95" s="8"/>
    </row>
    <row r="96" spans="1:11" ht="14.25" customHeight="1">
      <c r="A96" s="29"/>
      <c r="B96" s="140" t="s">
        <v>113</v>
      </c>
      <c r="C96" s="140"/>
      <c r="D96" s="10" t="s">
        <v>112</v>
      </c>
      <c r="E96" s="11">
        <v>2344.02</v>
      </c>
      <c r="F96" s="11"/>
      <c r="G96" s="11"/>
      <c r="H96" s="11">
        <v>12195.42</v>
      </c>
      <c r="I96" s="141">
        <v>520.27798397624599</v>
      </c>
      <c r="J96" s="141"/>
      <c r="K96" s="27"/>
    </row>
    <row r="97" spans="1:11" ht="15" customHeight="1">
      <c r="A97" s="29"/>
      <c r="B97" s="140" t="s">
        <v>111</v>
      </c>
      <c r="C97" s="140"/>
      <c r="D97" s="10" t="s">
        <v>110</v>
      </c>
      <c r="E97" s="11">
        <v>216738.43</v>
      </c>
      <c r="F97" s="11"/>
      <c r="G97" s="11"/>
      <c r="H97" s="11">
        <v>0</v>
      </c>
      <c r="I97" s="141">
        <v>0</v>
      </c>
      <c r="J97" s="141"/>
      <c r="K97" s="27"/>
    </row>
    <row r="98" spans="1:11" ht="26.25" customHeight="1">
      <c r="A98" s="29"/>
      <c r="B98" s="139" t="s">
        <v>109</v>
      </c>
      <c r="C98" s="139"/>
      <c r="D98" s="6" t="s">
        <v>108</v>
      </c>
      <c r="E98" s="7">
        <v>3852787.58</v>
      </c>
      <c r="F98" s="7">
        <v>20000</v>
      </c>
      <c r="G98" s="7">
        <v>20000</v>
      </c>
      <c r="H98" s="7">
        <v>130572.63</v>
      </c>
      <c r="I98" s="138">
        <v>3.389043057494491</v>
      </c>
      <c r="J98" s="138"/>
      <c r="K98" s="8">
        <v>652.86315000000002</v>
      </c>
    </row>
    <row r="99" spans="1:11" ht="14.25" customHeight="1">
      <c r="A99" s="29"/>
      <c r="B99" s="139" t="s">
        <v>107</v>
      </c>
      <c r="C99" s="139"/>
      <c r="D99" s="6" t="s">
        <v>105</v>
      </c>
      <c r="E99" s="7">
        <v>3371047.92</v>
      </c>
      <c r="F99" s="7"/>
      <c r="G99" s="7"/>
      <c r="H99" s="7">
        <v>130572.63</v>
      </c>
      <c r="I99" s="138">
        <v>3.8733543129223746</v>
      </c>
      <c r="J99" s="138"/>
      <c r="K99" s="8"/>
    </row>
    <row r="100" spans="1:11" ht="14.25" customHeight="1">
      <c r="A100" s="29"/>
      <c r="B100" s="140" t="s">
        <v>106</v>
      </c>
      <c r="C100" s="140"/>
      <c r="D100" s="10" t="s">
        <v>105</v>
      </c>
      <c r="E100" s="11">
        <v>3371047.92</v>
      </c>
      <c r="F100" s="11"/>
      <c r="G100" s="11"/>
      <c r="H100" s="11">
        <v>130572.63</v>
      </c>
      <c r="I100" s="141">
        <v>3.8733543129223746</v>
      </c>
      <c r="J100" s="141"/>
      <c r="K100" s="27"/>
    </row>
    <row r="101" spans="1:11" ht="14.25" customHeight="1">
      <c r="A101" s="29"/>
      <c r="B101" s="139" t="s">
        <v>104</v>
      </c>
      <c r="C101" s="139"/>
      <c r="D101" s="6" t="s">
        <v>102</v>
      </c>
      <c r="E101" s="7">
        <v>481739.66</v>
      </c>
      <c r="F101" s="7"/>
      <c r="G101" s="7"/>
      <c r="H101" s="7">
        <v>0</v>
      </c>
      <c r="I101" s="138">
        <v>0</v>
      </c>
      <c r="J101" s="138"/>
      <c r="K101" s="8"/>
    </row>
    <row r="102" spans="1:11" ht="15" customHeight="1">
      <c r="A102" s="29"/>
      <c r="B102" s="140" t="s">
        <v>103</v>
      </c>
      <c r="C102" s="140"/>
      <c r="D102" s="10" t="s">
        <v>102</v>
      </c>
      <c r="E102" s="11">
        <v>481739.66</v>
      </c>
      <c r="F102" s="11"/>
      <c r="G102" s="11"/>
      <c r="H102" s="11">
        <v>0</v>
      </c>
      <c r="I102" s="141">
        <v>0</v>
      </c>
      <c r="J102" s="141"/>
      <c r="K102" s="27"/>
    </row>
    <row r="103" spans="1:11" ht="14.25" customHeight="1">
      <c r="A103" s="20"/>
      <c r="B103" s="146"/>
      <c r="C103" s="146"/>
      <c r="D103" s="19" t="s">
        <v>83</v>
      </c>
      <c r="E103" s="15">
        <v>32639413.920000002</v>
      </c>
      <c r="F103" s="15">
        <v>35230828</v>
      </c>
      <c r="G103" s="15">
        <v>35230828</v>
      </c>
      <c r="H103" s="15">
        <v>34301535.210000001</v>
      </c>
      <c r="I103" s="143">
        <v>105.11228937532343</v>
      </c>
      <c r="J103" s="143"/>
      <c r="K103" s="16">
        <v>97.380723524295249</v>
      </c>
    </row>
    <row r="104" spans="1:11" ht="12.75" customHeight="1">
      <c r="A104" s="144" t="s">
        <v>84</v>
      </c>
      <c r="B104" s="144"/>
      <c r="J104" s="145" t="s">
        <v>85</v>
      </c>
      <c r="K104" s="145"/>
    </row>
    <row r="105" spans="1:11" ht="3.75" customHeight="1">
      <c r="J105" s="145"/>
      <c r="K105" s="145"/>
    </row>
  </sheetData>
  <mergeCells count="206">
    <mergeCell ref="B9:C9"/>
    <mergeCell ref="I9:J9"/>
    <mergeCell ref="A1:K1"/>
    <mergeCell ref="A2:K2"/>
    <mergeCell ref="B3:C3"/>
    <mergeCell ref="I3:J3"/>
    <mergeCell ref="A4:D4"/>
    <mergeCell ref="I4:J4"/>
    <mergeCell ref="B7:C7"/>
    <mergeCell ref="I7:J7"/>
    <mergeCell ref="B5:C5"/>
    <mergeCell ref="I5:J5"/>
    <mergeCell ref="B6:C6"/>
    <mergeCell ref="I6:J6"/>
    <mergeCell ref="B8:C8"/>
    <mergeCell ref="I8:J8"/>
    <mergeCell ref="B15:C15"/>
    <mergeCell ref="I15:J15"/>
    <mergeCell ref="B16:C16"/>
    <mergeCell ref="I16:J16"/>
    <mergeCell ref="B17:C17"/>
    <mergeCell ref="I17:J17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38:C38"/>
    <mergeCell ref="I38:J38"/>
    <mergeCell ref="B39:C39"/>
    <mergeCell ref="I39:J39"/>
    <mergeCell ref="B40:C40"/>
    <mergeCell ref="I40:J40"/>
    <mergeCell ref="B41:C41"/>
    <mergeCell ref="I41:J41"/>
    <mergeCell ref="B42:C42"/>
    <mergeCell ref="I42:J42"/>
    <mergeCell ref="B48:C48"/>
    <mergeCell ref="I48:J48"/>
    <mergeCell ref="B49:C49"/>
    <mergeCell ref="I49:J49"/>
    <mergeCell ref="B50:C50"/>
    <mergeCell ref="I50:J50"/>
    <mergeCell ref="B43:C43"/>
    <mergeCell ref="I43:J43"/>
    <mergeCell ref="B44:C44"/>
    <mergeCell ref="I44:J44"/>
    <mergeCell ref="B45:C45"/>
    <mergeCell ref="I45:J45"/>
    <mergeCell ref="B46:C46"/>
    <mergeCell ref="I46:J46"/>
    <mergeCell ref="B47:C47"/>
    <mergeCell ref="I47:J47"/>
    <mergeCell ref="B56:C56"/>
    <mergeCell ref="I56:J56"/>
    <mergeCell ref="B57:C57"/>
    <mergeCell ref="I57:J57"/>
    <mergeCell ref="B58:C58"/>
    <mergeCell ref="I58:J58"/>
    <mergeCell ref="B59:C59"/>
    <mergeCell ref="I59:J59"/>
    <mergeCell ref="B51:C51"/>
    <mergeCell ref="I51:J51"/>
    <mergeCell ref="B52:C52"/>
    <mergeCell ref="I52:J52"/>
    <mergeCell ref="B53:C53"/>
    <mergeCell ref="I53:J53"/>
    <mergeCell ref="B54:C54"/>
    <mergeCell ref="I54:J54"/>
    <mergeCell ref="B55:C55"/>
    <mergeCell ref="I55:J55"/>
    <mergeCell ref="B64:C64"/>
    <mergeCell ref="I64:J64"/>
    <mergeCell ref="B65:C65"/>
    <mergeCell ref="I65:J65"/>
    <mergeCell ref="B66:C66"/>
    <mergeCell ref="I66:J66"/>
    <mergeCell ref="B60:C60"/>
    <mergeCell ref="I60:J60"/>
    <mergeCell ref="B61:C61"/>
    <mergeCell ref="I61:J61"/>
    <mergeCell ref="B62:C62"/>
    <mergeCell ref="I62:J62"/>
    <mergeCell ref="B63:C63"/>
    <mergeCell ref="I63:J63"/>
    <mergeCell ref="B71:C71"/>
    <mergeCell ref="I71:J71"/>
    <mergeCell ref="B72:C72"/>
    <mergeCell ref="I72:J72"/>
    <mergeCell ref="B73:C73"/>
    <mergeCell ref="I73:J73"/>
    <mergeCell ref="B74:C74"/>
    <mergeCell ref="I74:J74"/>
    <mergeCell ref="B67:C67"/>
    <mergeCell ref="I67:J67"/>
    <mergeCell ref="B68:C68"/>
    <mergeCell ref="I68:J68"/>
    <mergeCell ref="B69:C69"/>
    <mergeCell ref="I69:J69"/>
    <mergeCell ref="B70:C70"/>
    <mergeCell ref="I70:J70"/>
    <mergeCell ref="B79:C79"/>
    <mergeCell ref="I79:J79"/>
    <mergeCell ref="B80:C80"/>
    <mergeCell ref="I80:J80"/>
    <mergeCell ref="B81:C81"/>
    <mergeCell ref="I81:J81"/>
    <mergeCell ref="B75:C75"/>
    <mergeCell ref="I75:J75"/>
    <mergeCell ref="B76:C76"/>
    <mergeCell ref="I76:J76"/>
    <mergeCell ref="B77:C77"/>
    <mergeCell ref="I77:J77"/>
    <mergeCell ref="B78:C78"/>
    <mergeCell ref="I78:J78"/>
    <mergeCell ref="B82:C82"/>
    <mergeCell ref="I82:J82"/>
    <mergeCell ref="B83:C83"/>
    <mergeCell ref="I83:J83"/>
    <mergeCell ref="B84:C84"/>
    <mergeCell ref="I84:J84"/>
    <mergeCell ref="B85:C85"/>
    <mergeCell ref="I85:J85"/>
    <mergeCell ref="B86:C86"/>
    <mergeCell ref="I86:J86"/>
    <mergeCell ref="B87:C87"/>
    <mergeCell ref="I87:J87"/>
    <mergeCell ref="B88:C88"/>
    <mergeCell ref="I88:J88"/>
    <mergeCell ref="B89:C89"/>
    <mergeCell ref="I89:J89"/>
    <mergeCell ref="B90:C90"/>
    <mergeCell ref="I90:J90"/>
    <mergeCell ref="B91:C91"/>
    <mergeCell ref="I91:J91"/>
    <mergeCell ref="B92:C92"/>
    <mergeCell ref="I92:J92"/>
    <mergeCell ref="B93:C93"/>
    <mergeCell ref="I93:J93"/>
    <mergeCell ref="B94:C94"/>
    <mergeCell ref="I94:J94"/>
    <mergeCell ref="B95:C95"/>
    <mergeCell ref="I95:J95"/>
    <mergeCell ref="B96:C96"/>
    <mergeCell ref="I96:J96"/>
    <mergeCell ref="B103:C103"/>
    <mergeCell ref="I103:J103"/>
    <mergeCell ref="A104:B104"/>
    <mergeCell ref="J104:K105"/>
    <mergeCell ref="B97:C97"/>
    <mergeCell ref="I97:J97"/>
    <mergeCell ref="B98:C98"/>
    <mergeCell ref="I98:J98"/>
    <mergeCell ref="B100:C100"/>
    <mergeCell ref="I100:J100"/>
    <mergeCell ref="B101:C101"/>
    <mergeCell ref="I101:J101"/>
    <mergeCell ref="B102:C102"/>
    <mergeCell ref="I102:J102"/>
    <mergeCell ref="B99:C99"/>
    <mergeCell ref="I99:J99"/>
  </mergeCells>
  <pageMargins left="0.5" right="0.50999999046325695" top="0.479999989271164" bottom="0.44999998807907099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985D-4810-401F-89CC-CB35D6B726B5}">
  <sheetPr>
    <outlinePr summaryBelow="0"/>
  </sheetPr>
  <dimension ref="A1:I15"/>
  <sheetViews>
    <sheetView showGridLines="0" workbookViewId="0">
      <selection activeCell="F9" sqref="F9:F10"/>
    </sheetView>
  </sheetViews>
  <sheetFormatPr defaultRowHeight="15"/>
  <cols>
    <col min="1" max="1" width="9.85546875" customWidth="1"/>
    <col min="2" max="2" width="42.28515625" customWidth="1"/>
    <col min="3" max="3" width="17.28515625" customWidth="1"/>
    <col min="4" max="6" width="17.140625" customWidth="1"/>
    <col min="7" max="7" width="6.140625" customWidth="1"/>
    <col min="8" max="8" width="4" customWidth="1"/>
    <col min="9" max="9" width="10.140625" customWidth="1"/>
  </cols>
  <sheetData>
    <row r="1" spans="1:9" ht="17.25" customHeight="1">
      <c r="A1" s="132" t="s">
        <v>325</v>
      </c>
      <c r="B1" s="132"/>
      <c r="C1" s="132"/>
      <c r="D1" s="132"/>
      <c r="E1" s="132"/>
      <c r="F1" s="132"/>
      <c r="G1" s="132"/>
      <c r="H1" s="132"/>
      <c r="I1" s="132"/>
    </row>
    <row r="2" spans="1:9" ht="16.5" customHeight="1">
      <c r="A2" s="152" t="s">
        <v>327</v>
      </c>
      <c r="B2" s="152"/>
      <c r="C2" s="152"/>
      <c r="D2" s="152"/>
      <c r="E2" s="152"/>
      <c r="F2" s="152"/>
      <c r="G2" s="152"/>
      <c r="H2" s="152"/>
      <c r="I2" s="152"/>
    </row>
    <row r="3" spans="1:9" ht="47.25" customHeight="1">
      <c r="A3" s="24" t="s">
        <v>2</v>
      </c>
      <c r="B3" s="24" t="s">
        <v>3</v>
      </c>
      <c r="C3" s="24" t="s">
        <v>4</v>
      </c>
      <c r="D3" s="25" t="s">
        <v>341</v>
      </c>
      <c r="E3" s="24" t="s">
        <v>5</v>
      </c>
      <c r="F3" s="24" t="s">
        <v>6</v>
      </c>
      <c r="G3" s="149" t="s">
        <v>7</v>
      </c>
      <c r="H3" s="149"/>
      <c r="I3" s="24" t="s">
        <v>8</v>
      </c>
    </row>
    <row r="4" spans="1:9" ht="16.5" customHeight="1">
      <c r="A4" s="150">
        <v>1</v>
      </c>
      <c r="B4" s="150"/>
      <c r="C4" s="22">
        <v>2</v>
      </c>
      <c r="D4" s="23">
        <v>3</v>
      </c>
      <c r="E4" s="22">
        <v>4</v>
      </c>
      <c r="F4" s="22">
        <v>5</v>
      </c>
      <c r="G4" s="151" t="s">
        <v>290</v>
      </c>
      <c r="H4" s="151"/>
      <c r="I4" s="22" t="s">
        <v>291</v>
      </c>
    </row>
    <row r="5" spans="1:9" ht="14.25" customHeight="1">
      <c r="A5" s="21" t="s">
        <v>101</v>
      </c>
      <c r="B5" s="21" t="s">
        <v>100</v>
      </c>
      <c r="C5" s="15">
        <v>21608594.969999999</v>
      </c>
      <c r="D5" s="15">
        <v>27682389</v>
      </c>
      <c r="E5" s="15">
        <v>27682389</v>
      </c>
      <c r="F5" s="15">
        <v>26681559.969999999</v>
      </c>
      <c r="G5" s="143">
        <v>123.47660737332984</v>
      </c>
      <c r="H5" s="143"/>
      <c r="I5" s="16">
        <v>96.384600223629533</v>
      </c>
    </row>
    <row r="6" spans="1:9" ht="14.25" customHeight="1">
      <c r="A6" s="21" t="s">
        <v>99</v>
      </c>
      <c r="B6" s="21" t="s">
        <v>98</v>
      </c>
      <c r="C6" s="15">
        <v>4556847.3600000003</v>
      </c>
      <c r="D6" s="15">
        <v>0</v>
      </c>
      <c r="E6" s="15">
        <v>0</v>
      </c>
      <c r="F6" s="15">
        <v>0</v>
      </c>
      <c r="G6" s="143">
        <v>0</v>
      </c>
      <c r="H6" s="143"/>
      <c r="I6" s="16">
        <v>0</v>
      </c>
    </row>
    <row r="7" spans="1:9" ht="14.25" customHeight="1">
      <c r="A7" s="21" t="s">
        <v>97</v>
      </c>
      <c r="B7" s="21" t="s">
        <v>96</v>
      </c>
      <c r="C7" s="15">
        <v>2203156.56</v>
      </c>
      <c r="D7" s="15">
        <v>2206382</v>
      </c>
      <c r="E7" s="15">
        <v>2206382</v>
      </c>
      <c r="F7" s="15">
        <v>2416571.6</v>
      </c>
      <c r="G7" s="143">
        <v>109.68678503719228</v>
      </c>
      <c r="H7" s="143"/>
      <c r="I7" s="16">
        <v>109.52643739841967</v>
      </c>
    </row>
    <row r="8" spans="1:9" ht="14.25" customHeight="1">
      <c r="A8" s="21" t="s">
        <v>95</v>
      </c>
      <c r="B8" s="21" t="s">
        <v>94</v>
      </c>
      <c r="C8" s="15">
        <v>1645606.56</v>
      </c>
      <c r="D8" s="15">
        <v>1850000</v>
      </c>
      <c r="E8" s="15">
        <v>1850000</v>
      </c>
      <c r="F8" s="15">
        <v>1876853.75</v>
      </c>
      <c r="G8" s="143">
        <v>114.05239840560674</v>
      </c>
      <c r="H8" s="143"/>
      <c r="I8" s="16">
        <v>101.45155405405404</v>
      </c>
    </row>
    <row r="9" spans="1:9" ht="15" customHeight="1">
      <c r="A9" s="21" t="s">
        <v>93</v>
      </c>
      <c r="B9" s="21" t="s">
        <v>92</v>
      </c>
      <c r="C9" s="15">
        <v>385252.1</v>
      </c>
      <c r="D9" s="15">
        <v>845416</v>
      </c>
      <c r="E9" s="15">
        <v>845416</v>
      </c>
      <c r="F9" s="15">
        <v>840493.46</v>
      </c>
      <c r="G9" s="143">
        <v>218.16713263860208</v>
      </c>
      <c r="H9" s="143"/>
      <c r="I9" s="16">
        <v>99.417737539862031</v>
      </c>
    </row>
    <row r="10" spans="1:9" ht="14.25" customHeight="1">
      <c r="A10" s="21" t="s">
        <v>91</v>
      </c>
      <c r="B10" s="21" t="s">
        <v>90</v>
      </c>
      <c r="C10" s="15">
        <v>3845476.97</v>
      </c>
      <c r="D10" s="15">
        <v>2598174</v>
      </c>
      <c r="E10" s="15">
        <v>2598174</v>
      </c>
      <c r="F10" s="15">
        <v>3226099.88</v>
      </c>
      <c r="G10" s="143">
        <v>83.893361088052487</v>
      </c>
      <c r="H10" s="143"/>
      <c r="I10" s="16">
        <v>124.1679687349654</v>
      </c>
    </row>
    <row r="11" spans="1:9" ht="14.25" customHeight="1">
      <c r="A11" s="21" t="s">
        <v>89</v>
      </c>
      <c r="B11" s="21" t="s">
        <v>88</v>
      </c>
      <c r="C11" s="15">
        <v>100714.08</v>
      </c>
      <c r="D11" s="15">
        <v>32220</v>
      </c>
      <c r="E11" s="15">
        <v>32220</v>
      </c>
      <c r="F11" s="15">
        <v>76053.95</v>
      </c>
      <c r="G11" s="143">
        <v>75.514714526509096</v>
      </c>
      <c r="H11" s="143"/>
      <c r="I11" s="16">
        <v>236.0457790192427</v>
      </c>
    </row>
    <row r="12" spans="1:9" ht="26.25" customHeight="1">
      <c r="A12" s="21" t="s">
        <v>87</v>
      </c>
      <c r="B12" s="21" t="s">
        <v>86</v>
      </c>
      <c r="C12" s="15">
        <v>781.19</v>
      </c>
      <c r="D12" s="15">
        <v>1327</v>
      </c>
      <c r="E12" s="15">
        <v>1327</v>
      </c>
      <c r="F12" s="15">
        <v>358.75</v>
      </c>
      <c r="G12" s="143">
        <v>45.923526926867986</v>
      </c>
      <c r="H12" s="143"/>
      <c r="I12" s="16">
        <v>27.034664657121326</v>
      </c>
    </row>
    <row r="13" spans="1:9" ht="14.25" customHeight="1">
      <c r="A13" s="19"/>
      <c r="B13" s="19" t="s">
        <v>83</v>
      </c>
      <c r="C13" s="15">
        <v>34346429.789999999</v>
      </c>
      <c r="D13" s="15">
        <v>35215908</v>
      </c>
      <c r="E13" s="15">
        <v>35215908</v>
      </c>
      <c r="F13" s="15">
        <v>35117991.359999999</v>
      </c>
      <c r="G13" s="143">
        <v>102.24640981527763</v>
      </c>
      <c r="H13" s="143"/>
      <c r="I13" s="16">
        <v>99.721953385384793</v>
      </c>
    </row>
    <row r="14" spans="1:9" ht="12.75" customHeight="1">
      <c r="H14" s="145" t="s">
        <v>85</v>
      </c>
      <c r="I14" s="145"/>
    </row>
    <row r="15" spans="1:9" ht="3.75" customHeight="1">
      <c r="H15" s="145"/>
      <c r="I15" s="145"/>
    </row>
  </sheetData>
  <mergeCells count="15">
    <mergeCell ref="A1:I1"/>
    <mergeCell ref="A2:I2"/>
    <mergeCell ref="G5:H5"/>
    <mergeCell ref="G6:H6"/>
    <mergeCell ref="G7:H7"/>
    <mergeCell ref="G3:H3"/>
    <mergeCell ref="A4:B4"/>
    <mergeCell ref="G4:H4"/>
    <mergeCell ref="H14:I15"/>
    <mergeCell ref="G11:H11"/>
    <mergeCell ref="G12:H12"/>
    <mergeCell ref="G13:H13"/>
    <mergeCell ref="G8:H8"/>
    <mergeCell ref="G9:H9"/>
    <mergeCell ref="G10:H10"/>
  </mergeCells>
  <pageMargins left="0.5" right="0.50999999046325695" top="0.479999989271164" bottom="0.44999998807907099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D88-4EF5-4F09-96FD-FC83D3871749}">
  <sheetPr>
    <outlinePr summaryBelow="0"/>
  </sheetPr>
  <dimension ref="A1:I16"/>
  <sheetViews>
    <sheetView showGridLines="0" workbookViewId="0">
      <selection activeCell="F28" sqref="F28"/>
    </sheetView>
  </sheetViews>
  <sheetFormatPr defaultRowHeight="15"/>
  <cols>
    <col min="1" max="1" width="9.85546875" customWidth="1"/>
    <col min="2" max="2" width="42.28515625" customWidth="1"/>
    <col min="3" max="3" width="17.28515625" customWidth="1"/>
    <col min="4" max="6" width="17.140625" customWidth="1"/>
    <col min="7" max="7" width="6.140625" customWidth="1"/>
    <col min="8" max="8" width="4" customWidth="1"/>
    <col min="9" max="9" width="10.140625" customWidth="1"/>
  </cols>
  <sheetData>
    <row r="1" spans="1:9" ht="17.25" customHeight="1">
      <c r="A1" s="84" t="s">
        <v>325</v>
      </c>
      <c r="B1" s="84"/>
      <c r="C1" s="84"/>
      <c r="D1" s="84"/>
      <c r="E1" s="84"/>
      <c r="F1" s="84"/>
      <c r="G1" s="84"/>
      <c r="H1" s="84"/>
      <c r="I1" s="84"/>
    </row>
    <row r="2" spans="1:9" ht="16.5" customHeight="1">
      <c r="A2" s="85" t="s">
        <v>328</v>
      </c>
      <c r="B2" s="85"/>
      <c r="C2" s="85"/>
      <c r="D2" s="85"/>
      <c r="E2" s="85"/>
      <c r="F2" s="85"/>
      <c r="G2" s="85"/>
      <c r="H2" s="85"/>
      <c r="I2" s="85"/>
    </row>
    <row r="3" spans="1:9" ht="47.25" customHeight="1">
      <c r="A3" s="24" t="s">
        <v>2</v>
      </c>
      <c r="B3" s="24" t="s">
        <v>3</v>
      </c>
      <c r="C3" s="24" t="s">
        <v>4</v>
      </c>
      <c r="D3" s="25" t="s">
        <v>341</v>
      </c>
      <c r="E3" s="24" t="s">
        <v>5</v>
      </c>
      <c r="F3" s="24" t="s">
        <v>6</v>
      </c>
      <c r="G3" s="149" t="s">
        <v>7</v>
      </c>
      <c r="H3" s="149"/>
      <c r="I3" s="24" t="s">
        <v>8</v>
      </c>
    </row>
    <row r="4" spans="1:9" ht="16.5" customHeight="1">
      <c r="A4" s="150">
        <v>1</v>
      </c>
      <c r="B4" s="150"/>
      <c r="C4" s="22">
        <v>2</v>
      </c>
      <c r="D4" s="23">
        <v>3</v>
      </c>
      <c r="E4" s="22">
        <v>4</v>
      </c>
      <c r="F4" s="22">
        <v>5</v>
      </c>
      <c r="G4" s="151" t="s">
        <v>290</v>
      </c>
      <c r="H4" s="151"/>
      <c r="I4" s="22" t="s">
        <v>291</v>
      </c>
    </row>
    <row r="5" spans="1:9" ht="14.25" customHeight="1">
      <c r="A5" s="19"/>
      <c r="B5" s="19"/>
      <c r="C5" s="15">
        <v>0</v>
      </c>
      <c r="D5" s="15">
        <v>0</v>
      </c>
      <c r="E5" s="15">
        <v>0</v>
      </c>
      <c r="F5" s="15">
        <v>6500</v>
      </c>
      <c r="G5" s="143">
        <v>0</v>
      </c>
      <c r="H5" s="143"/>
      <c r="I5" s="16">
        <v>0</v>
      </c>
    </row>
    <row r="6" spans="1:9" ht="14.25" customHeight="1">
      <c r="A6" s="21" t="s">
        <v>101</v>
      </c>
      <c r="B6" s="21" t="s">
        <v>100</v>
      </c>
      <c r="C6" s="15">
        <v>21811023.460000001</v>
      </c>
      <c r="D6" s="15">
        <v>27682389</v>
      </c>
      <c r="E6" s="15">
        <v>27682389</v>
      </c>
      <c r="F6" s="15">
        <v>26281682.68</v>
      </c>
      <c r="G6" s="143">
        <v>120.4972463956077</v>
      </c>
      <c r="H6" s="143"/>
      <c r="I6" s="16">
        <v>94.940081508138618</v>
      </c>
    </row>
    <row r="7" spans="1:9" ht="14.25" customHeight="1">
      <c r="A7" s="21" t="s">
        <v>99</v>
      </c>
      <c r="B7" s="21" t="s">
        <v>98</v>
      </c>
      <c r="C7" s="15">
        <v>3493699.45</v>
      </c>
      <c r="D7" s="15">
        <v>0</v>
      </c>
      <c r="E7" s="15">
        <v>0</v>
      </c>
      <c r="F7" s="15">
        <v>560</v>
      </c>
      <c r="G7" s="143">
        <v>1.6028854456842302E-2</v>
      </c>
      <c r="H7" s="143"/>
      <c r="I7" s="16">
        <v>0</v>
      </c>
    </row>
    <row r="8" spans="1:9" ht="14.25" customHeight="1">
      <c r="A8" s="21" t="s">
        <v>97</v>
      </c>
      <c r="B8" s="21" t="s">
        <v>96</v>
      </c>
      <c r="C8" s="15">
        <v>1517918.15</v>
      </c>
      <c r="D8" s="15">
        <v>2743464</v>
      </c>
      <c r="E8" s="15">
        <v>2743464</v>
      </c>
      <c r="F8" s="15">
        <f>3410953.75-6500</f>
        <v>3404453.75</v>
      </c>
      <c r="G8" s="143">
        <v>224.7126269621323</v>
      </c>
      <c r="H8" s="143"/>
      <c r="I8" s="16">
        <v>124.33018074959247</v>
      </c>
    </row>
    <row r="9" spans="1:9" ht="15" customHeight="1">
      <c r="A9" s="21" t="s">
        <v>95</v>
      </c>
      <c r="B9" s="21" t="s">
        <v>94</v>
      </c>
      <c r="C9" s="15">
        <v>2660296.21</v>
      </c>
      <c r="D9" s="15">
        <v>1898800</v>
      </c>
      <c r="E9" s="15">
        <v>1898800</v>
      </c>
      <c r="F9" s="15">
        <v>1664840.06</v>
      </c>
      <c r="G9" s="143">
        <v>62.581003338722191</v>
      </c>
      <c r="H9" s="143"/>
      <c r="I9" s="16">
        <v>87.678536970718341</v>
      </c>
    </row>
    <row r="10" spans="1:9" ht="14.25" customHeight="1">
      <c r="A10" s="21" t="s">
        <v>93</v>
      </c>
      <c r="B10" s="21" t="s">
        <v>92</v>
      </c>
      <c r="C10" s="15">
        <v>366313.75</v>
      </c>
      <c r="D10" s="15">
        <v>850039</v>
      </c>
      <c r="E10" s="15">
        <v>850039</v>
      </c>
      <c r="F10" s="15">
        <v>595766.06999999995</v>
      </c>
      <c r="G10" s="143">
        <v>162.6381947169605</v>
      </c>
      <c r="H10" s="143"/>
      <c r="I10" s="16">
        <v>70.086910130005805</v>
      </c>
    </row>
    <row r="11" spans="1:9" ht="14.25" customHeight="1">
      <c r="A11" s="21" t="s">
        <v>91</v>
      </c>
      <c r="B11" s="21" t="s">
        <v>90</v>
      </c>
      <c r="C11" s="15">
        <v>2732562.13</v>
      </c>
      <c r="D11" s="15">
        <v>2018469</v>
      </c>
      <c r="E11" s="15">
        <v>2018469</v>
      </c>
      <c r="F11" s="15">
        <v>2294349.13</v>
      </c>
      <c r="G11" s="143">
        <v>83.963292355222677</v>
      </c>
      <c r="H11" s="143"/>
      <c r="I11" s="16">
        <v>113.66779128141179</v>
      </c>
    </row>
    <row r="12" spans="1:9" ht="14.25" customHeight="1">
      <c r="A12" s="21" t="s">
        <v>89</v>
      </c>
      <c r="B12" s="21" t="s">
        <v>88</v>
      </c>
      <c r="C12" s="15">
        <v>57600.77</v>
      </c>
      <c r="D12" s="15">
        <v>36340</v>
      </c>
      <c r="E12" s="15">
        <v>36340</v>
      </c>
      <c r="F12" s="15">
        <v>53383.519999999997</v>
      </c>
      <c r="G12" s="143">
        <v>92.678483291108776</v>
      </c>
      <c r="H12" s="143"/>
      <c r="I12" s="16">
        <v>146.90016510731974</v>
      </c>
    </row>
    <row r="13" spans="1:9" ht="26.25" customHeight="1">
      <c r="A13" s="21" t="s">
        <v>87</v>
      </c>
      <c r="B13" s="21" t="s">
        <v>86</v>
      </c>
      <c r="C13" s="15">
        <v>0</v>
      </c>
      <c r="D13" s="15">
        <v>1327</v>
      </c>
      <c r="E13" s="15">
        <v>1327</v>
      </c>
      <c r="F13" s="15">
        <v>0</v>
      </c>
      <c r="G13" s="143">
        <v>0</v>
      </c>
      <c r="H13" s="143"/>
      <c r="I13" s="16">
        <v>0</v>
      </c>
    </row>
    <row r="14" spans="1:9" ht="14.25" customHeight="1">
      <c r="A14" s="19"/>
      <c r="B14" s="19" t="s">
        <v>83</v>
      </c>
      <c r="C14" s="15">
        <v>32639413.920000002</v>
      </c>
      <c r="D14" s="15">
        <v>35230828</v>
      </c>
      <c r="E14" s="15">
        <v>35230828</v>
      </c>
      <c r="F14" s="15">
        <f>34308035.21-6500</f>
        <v>34301535.210000001</v>
      </c>
      <c r="G14" s="143">
        <v>105.11228937532343</v>
      </c>
      <c r="H14" s="143"/>
      <c r="I14" s="16">
        <v>97.380723524295249</v>
      </c>
    </row>
    <row r="15" spans="1:9" ht="12.75" customHeight="1">
      <c r="H15" s="145" t="s">
        <v>85</v>
      </c>
      <c r="I15" s="145"/>
    </row>
    <row r="16" spans="1:9" ht="3.75" customHeight="1">
      <c r="H16" s="145"/>
      <c r="I16" s="145"/>
    </row>
  </sheetData>
  <mergeCells count="14">
    <mergeCell ref="A4:B4"/>
    <mergeCell ref="G4:H4"/>
    <mergeCell ref="G8:H8"/>
    <mergeCell ref="G9:H9"/>
    <mergeCell ref="G5:H5"/>
    <mergeCell ref="G6:H6"/>
    <mergeCell ref="G7:H7"/>
    <mergeCell ref="G14:H14"/>
    <mergeCell ref="G3:H3"/>
    <mergeCell ref="H15:I16"/>
    <mergeCell ref="G11:H11"/>
    <mergeCell ref="G12:H12"/>
    <mergeCell ref="G13:H13"/>
    <mergeCell ref="G10:H10"/>
  </mergeCells>
  <pageMargins left="0.5" right="0.50999999046325695" top="0.479999989271164" bottom="0.44999998807907099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446D-DF77-497B-9866-8389A1AB6B2F}">
  <dimension ref="A1:H14"/>
  <sheetViews>
    <sheetView workbookViewId="0">
      <selection activeCell="F11" sqref="F11"/>
    </sheetView>
  </sheetViews>
  <sheetFormatPr defaultColWidth="19.28515625" defaultRowHeight="15"/>
  <cols>
    <col min="1" max="16384" width="19.28515625" style="31"/>
  </cols>
  <sheetData>
    <row r="1" spans="1:8" ht="17.25" customHeight="1">
      <c r="A1" s="153" t="s">
        <v>285</v>
      </c>
      <c r="B1" s="153"/>
      <c r="C1" s="153"/>
      <c r="D1" s="153"/>
      <c r="E1" s="153"/>
      <c r="F1" s="153"/>
      <c r="G1" s="153"/>
      <c r="H1" s="153"/>
    </row>
    <row r="2" spans="1:8" ht="16.5">
      <c r="A2" s="32"/>
      <c r="B2" s="33"/>
      <c r="C2" s="34"/>
      <c r="D2" s="34"/>
      <c r="E2" s="34"/>
      <c r="F2" s="35"/>
    </row>
    <row r="3" spans="1:8" ht="24">
      <c r="A3" s="25" t="s">
        <v>286</v>
      </c>
      <c r="B3" s="25" t="s">
        <v>287</v>
      </c>
      <c r="C3" s="25" t="s">
        <v>4</v>
      </c>
      <c r="D3" s="25" t="s">
        <v>288</v>
      </c>
      <c r="E3" s="25" t="s">
        <v>289</v>
      </c>
      <c r="F3" s="25" t="s">
        <v>6</v>
      </c>
      <c r="G3" s="25" t="s">
        <v>7</v>
      </c>
      <c r="H3" s="25" t="s">
        <v>8</v>
      </c>
    </row>
    <row r="4" spans="1:8">
      <c r="A4" s="150">
        <v>1</v>
      </c>
      <c r="B4" s="150"/>
      <c r="C4" s="36">
        <v>2</v>
      </c>
      <c r="D4" s="36">
        <v>3</v>
      </c>
      <c r="E4" s="36">
        <v>4</v>
      </c>
      <c r="F4" s="36">
        <v>5</v>
      </c>
      <c r="G4" s="37" t="s">
        <v>290</v>
      </c>
      <c r="H4" s="37" t="s">
        <v>291</v>
      </c>
    </row>
    <row r="5" spans="1:8">
      <c r="A5" s="38"/>
      <c r="B5" s="39" t="s">
        <v>292</v>
      </c>
      <c r="C5" s="40">
        <f>+C10</f>
        <v>32639413.920000002</v>
      </c>
      <c r="D5" s="40">
        <f t="shared" ref="D5:F5" si="0">+D10</f>
        <v>35230828</v>
      </c>
      <c r="E5" s="40">
        <f t="shared" si="0"/>
        <v>35230828</v>
      </c>
      <c r="F5" s="40">
        <f t="shared" si="0"/>
        <v>34301535.210000001</v>
      </c>
      <c r="G5" s="41">
        <f>+G6</f>
        <v>105</v>
      </c>
      <c r="H5" s="41">
        <f>+H6</f>
        <v>97</v>
      </c>
    </row>
    <row r="6" spans="1:8">
      <c r="A6" s="42">
        <v>9</v>
      </c>
      <c r="B6" s="43" t="s">
        <v>293</v>
      </c>
      <c r="C6" s="44">
        <f>+C10</f>
        <v>32639413.920000002</v>
      </c>
      <c r="D6" s="44">
        <f t="shared" ref="D6:F6" si="1">+D10</f>
        <v>35230828</v>
      </c>
      <c r="E6" s="44">
        <f t="shared" si="1"/>
        <v>35230828</v>
      </c>
      <c r="F6" s="45">
        <f t="shared" si="1"/>
        <v>34301535.210000001</v>
      </c>
      <c r="G6" s="87">
        <f>+G10</f>
        <v>105</v>
      </c>
      <c r="H6" s="86">
        <f>+H10</f>
        <v>97</v>
      </c>
    </row>
    <row r="7" spans="1:8" ht="24">
      <c r="A7" s="47">
        <v>91</v>
      </c>
      <c r="B7" s="48" t="s">
        <v>294</v>
      </c>
      <c r="C7" s="49"/>
      <c r="D7" s="49"/>
      <c r="E7" s="49"/>
      <c r="F7" s="50"/>
      <c r="G7" s="46"/>
      <c r="H7" s="46"/>
    </row>
    <row r="8" spans="1:8" ht="24">
      <c r="A8" s="47">
        <v>92</v>
      </c>
      <c r="B8" s="48" t="s">
        <v>295</v>
      </c>
      <c r="C8" s="49"/>
      <c r="D8" s="49"/>
      <c r="E8" s="49"/>
      <c r="F8" s="50"/>
      <c r="G8" s="46"/>
      <c r="H8" s="46"/>
    </row>
    <row r="9" spans="1:8" ht="36">
      <c r="A9" s="47">
        <v>93</v>
      </c>
      <c r="B9" s="48" t="s">
        <v>296</v>
      </c>
      <c r="C9" s="49"/>
      <c r="D9" s="49"/>
      <c r="E9" s="49"/>
      <c r="F9" s="50"/>
      <c r="G9" s="46"/>
      <c r="H9" s="46"/>
    </row>
    <row r="10" spans="1:8">
      <c r="A10" s="47">
        <v>94</v>
      </c>
      <c r="B10" s="48" t="s">
        <v>297</v>
      </c>
      <c r="C10" s="88">
        <v>32639413.920000002</v>
      </c>
      <c r="D10" s="88">
        <v>35230828</v>
      </c>
      <c r="E10" s="88">
        <v>35230828</v>
      </c>
      <c r="F10" s="89">
        <f>34308035.21-6500</f>
        <v>34301535.210000001</v>
      </c>
      <c r="G10" s="90">
        <v>105</v>
      </c>
      <c r="H10" s="91">
        <v>97</v>
      </c>
    </row>
    <row r="11" spans="1:8" ht="36">
      <c r="A11" s="47">
        <v>95</v>
      </c>
      <c r="B11" s="48" t="s">
        <v>298</v>
      </c>
      <c r="C11" s="49"/>
      <c r="D11" s="49"/>
      <c r="E11" s="49"/>
      <c r="F11" s="50"/>
      <c r="G11" s="51"/>
      <c r="H11" s="51"/>
    </row>
    <row r="12" spans="1:8" ht="24">
      <c r="A12" s="47">
        <v>96</v>
      </c>
      <c r="B12" s="48" t="s">
        <v>299</v>
      </c>
      <c r="C12" s="49"/>
      <c r="D12" s="49"/>
      <c r="E12" s="49"/>
      <c r="F12" s="50"/>
      <c r="G12" s="51"/>
      <c r="H12" s="51"/>
    </row>
    <row r="13" spans="1:8" ht="24">
      <c r="A13" s="47">
        <v>97</v>
      </c>
      <c r="B13" s="48" t="s">
        <v>300</v>
      </c>
      <c r="C13" s="49"/>
      <c r="D13" s="49"/>
      <c r="E13" s="49"/>
      <c r="F13" s="50"/>
      <c r="G13" s="51"/>
      <c r="H13" s="51"/>
    </row>
    <row r="14" spans="1:8" ht="36">
      <c r="A14" s="47">
        <v>98</v>
      </c>
      <c r="B14" s="48" t="s">
        <v>301</v>
      </c>
      <c r="C14" s="49"/>
      <c r="D14" s="49"/>
      <c r="E14" s="49"/>
      <c r="F14" s="50"/>
      <c r="G14" s="51"/>
      <c r="H14" s="51"/>
    </row>
  </sheetData>
  <mergeCells count="2">
    <mergeCell ref="A1:H1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91C8-A971-4107-A794-FD1517F093BF}">
  <sheetPr>
    <outlinePr summaryBelow="0"/>
  </sheetPr>
  <dimension ref="A1:K632"/>
  <sheetViews>
    <sheetView showGridLines="0" workbookViewId="0">
      <selection activeCell="I32" sqref="I32:J32"/>
    </sheetView>
  </sheetViews>
  <sheetFormatPr defaultRowHeight="15"/>
  <cols>
    <col min="1" max="1" width="13.85546875" customWidth="1"/>
    <col min="2" max="2" width="0.140625" customWidth="1"/>
    <col min="3" max="3" width="49.140625" customWidth="1"/>
    <col min="4" max="4" width="20" customWidth="1"/>
    <col min="5" max="5" width="0.140625" customWidth="1"/>
    <col min="6" max="6" width="18.140625" customWidth="1"/>
    <col min="7" max="7" width="19.7109375" customWidth="1"/>
    <col min="8" max="8" width="19.5703125" customWidth="1"/>
    <col min="9" max="9" width="9.7109375" customWidth="1"/>
    <col min="10" max="10" width="2.140625" customWidth="1"/>
    <col min="11" max="11" width="12" customWidth="1"/>
  </cols>
  <sheetData>
    <row r="1" spans="1:11" ht="17.25" customHeight="1">
      <c r="A1" s="168" t="s">
        <v>364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6.5" customHeight="1">
      <c r="A2" s="148" t="s">
        <v>363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47.25" customHeight="1">
      <c r="A3" s="169" t="s">
        <v>1</v>
      </c>
      <c r="B3" s="169"/>
      <c r="C3" s="100" t="s">
        <v>3</v>
      </c>
      <c r="D3" s="100" t="s">
        <v>4</v>
      </c>
      <c r="E3" s="109" t="s">
        <v>5</v>
      </c>
      <c r="F3" s="100" t="s">
        <v>341</v>
      </c>
      <c r="G3" s="100" t="s">
        <v>5</v>
      </c>
      <c r="H3" s="100" t="s">
        <v>6</v>
      </c>
      <c r="I3" s="149" t="s">
        <v>7</v>
      </c>
      <c r="J3" s="149"/>
      <c r="K3" s="100" t="s">
        <v>8</v>
      </c>
    </row>
    <row r="4" spans="1:11" ht="16.5" customHeight="1">
      <c r="A4" s="150">
        <v>1</v>
      </c>
      <c r="B4" s="150"/>
      <c r="C4" s="150"/>
      <c r="D4" s="151">
        <v>2</v>
      </c>
      <c r="E4" s="151"/>
      <c r="F4" s="101">
        <v>3</v>
      </c>
      <c r="G4" s="101">
        <v>4</v>
      </c>
      <c r="H4" s="101">
        <v>5</v>
      </c>
      <c r="I4" s="151" t="s">
        <v>290</v>
      </c>
      <c r="J4" s="151"/>
      <c r="K4" s="101" t="s">
        <v>291</v>
      </c>
    </row>
    <row r="5" spans="1:11" ht="15.75" customHeight="1">
      <c r="A5" s="165" t="s">
        <v>362</v>
      </c>
      <c r="B5" s="165"/>
      <c r="C5" s="108" t="s">
        <v>361</v>
      </c>
      <c r="D5" s="166">
        <v>32639413.920000002</v>
      </c>
      <c r="E5" s="166"/>
      <c r="F5" s="107">
        <v>35230828</v>
      </c>
      <c r="G5" s="107">
        <v>35230828</v>
      </c>
      <c r="H5" s="107">
        <v>34301535.210000001</v>
      </c>
      <c r="I5" s="167">
        <v>105.09237480205343</v>
      </c>
      <c r="J5" s="167"/>
      <c r="K5" s="106">
        <v>97.362273773412298</v>
      </c>
    </row>
    <row r="6" spans="1:11" ht="15.75" customHeight="1">
      <c r="A6" s="162" t="s">
        <v>360</v>
      </c>
      <c r="B6" s="162"/>
      <c r="C6" s="105" t="s">
        <v>359</v>
      </c>
      <c r="D6" s="163">
        <v>131604.49</v>
      </c>
      <c r="E6" s="163"/>
      <c r="F6" s="104">
        <v>76510</v>
      </c>
      <c r="G6" s="104">
        <v>76510</v>
      </c>
      <c r="H6" s="104">
        <v>145248.04</v>
      </c>
      <c r="I6" s="164">
        <v>110.3670854998944</v>
      </c>
      <c r="J6" s="164"/>
      <c r="K6" s="103">
        <v>189.84190301921316</v>
      </c>
    </row>
    <row r="7" spans="1:11" ht="14.25" customHeight="1">
      <c r="A7" s="160" t="s">
        <v>101</v>
      </c>
      <c r="B7" s="160"/>
      <c r="C7" s="21" t="s">
        <v>100</v>
      </c>
      <c r="D7" s="161">
        <v>131604.49</v>
      </c>
      <c r="E7" s="161"/>
      <c r="F7" s="15">
        <v>76510</v>
      </c>
      <c r="G7" s="15">
        <v>76510</v>
      </c>
      <c r="H7" s="15">
        <v>145248.04</v>
      </c>
      <c r="I7" s="143">
        <v>110.3670854998944</v>
      </c>
      <c r="J7" s="143"/>
      <c r="K7" s="97">
        <v>189.84190301921316</v>
      </c>
    </row>
    <row r="8" spans="1:11" ht="14.25" customHeight="1">
      <c r="A8" s="156" t="s">
        <v>284</v>
      </c>
      <c r="B8" s="156"/>
      <c r="C8" s="94" t="s">
        <v>283</v>
      </c>
      <c r="D8" s="157">
        <v>131604.49</v>
      </c>
      <c r="E8" s="157"/>
      <c r="F8" s="7">
        <v>76510</v>
      </c>
      <c r="G8" s="7">
        <v>76510</v>
      </c>
      <c r="H8" s="7">
        <v>145248.04</v>
      </c>
      <c r="I8" s="138">
        <v>110.3670854998944</v>
      </c>
      <c r="J8" s="138"/>
      <c r="K8" s="93">
        <v>189.84190301921316</v>
      </c>
    </row>
    <row r="9" spans="1:11" ht="15" customHeight="1">
      <c r="A9" s="158" t="s">
        <v>262</v>
      </c>
      <c r="B9" s="158"/>
      <c r="C9" s="94" t="s">
        <v>261</v>
      </c>
      <c r="D9" s="157">
        <v>131604.49</v>
      </c>
      <c r="E9" s="157"/>
      <c r="F9" s="7">
        <v>76510</v>
      </c>
      <c r="G9" s="7">
        <v>76510</v>
      </c>
      <c r="H9" s="7">
        <v>145248.04</v>
      </c>
      <c r="I9" s="138">
        <v>110.3670854998944</v>
      </c>
      <c r="J9" s="138"/>
      <c r="K9" s="93">
        <v>189.84190301921316</v>
      </c>
    </row>
    <row r="10" spans="1:11" ht="14.25" customHeight="1">
      <c r="A10" s="158" t="s">
        <v>236</v>
      </c>
      <c r="B10" s="158"/>
      <c r="C10" s="94" t="s">
        <v>235</v>
      </c>
      <c r="D10" s="157">
        <v>131604.49</v>
      </c>
      <c r="E10" s="157"/>
      <c r="F10" s="7"/>
      <c r="G10" s="7"/>
      <c r="H10" s="7">
        <v>145248.04</v>
      </c>
      <c r="I10" s="138">
        <v>110.3670854998944</v>
      </c>
      <c r="J10" s="138"/>
      <c r="K10" s="93"/>
    </row>
    <row r="11" spans="1:11" ht="14.25" customHeight="1">
      <c r="A11" s="154" t="s">
        <v>222</v>
      </c>
      <c r="B11" s="154"/>
      <c r="C11" s="95" t="s">
        <v>221</v>
      </c>
      <c r="D11" s="155">
        <v>131604.49</v>
      </c>
      <c r="E11" s="155"/>
      <c r="F11" s="11"/>
      <c r="G11" s="11"/>
      <c r="H11" s="11">
        <v>145248.04</v>
      </c>
      <c r="I11" s="141">
        <v>110.3670854998944</v>
      </c>
      <c r="J11" s="141"/>
      <c r="K11" s="96"/>
    </row>
    <row r="12" spans="1:11" ht="15.75" customHeight="1">
      <c r="A12" s="162" t="s">
        <v>358</v>
      </c>
      <c r="B12" s="162"/>
      <c r="C12" s="105" t="s">
        <v>357</v>
      </c>
      <c r="D12" s="163">
        <v>23306256.920000002</v>
      </c>
      <c r="E12" s="163"/>
      <c r="F12" s="104">
        <v>26027677</v>
      </c>
      <c r="G12" s="104">
        <v>26027677</v>
      </c>
      <c r="H12" s="104">
        <v>24578773.190000001</v>
      </c>
      <c r="I12" s="164">
        <v>105.45997701118621</v>
      </c>
      <c r="J12" s="164"/>
      <c r="K12" s="103">
        <v>94.433218876967004</v>
      </c>
    </row>
    <row r="13" spans="1:11" ht="15" customHeight="1">
      <c r="A13" s="160" t="s">
        <v>101</v>
      </c>
      <c r="B13" s="160"/>
      <c r="C13" s="21" t="s">
        <v>100</v>
      </c>
      <c r="D13" s="161">
        <v>19806871.510000002</v>
      </c>
      <c r="E13" s="161"/>
      <c r="F13" s="15">
        <v>26027677</v>
      </c>
      <c r="G13" s="15">
        <v>26027677</v>
      </c>
      <c r="H13" s="15">
        <v>24578773.190000001</v>
      </c>
      <c r="I13" s="143">
        <v>124.09215245118739</v>
      </c>
      <c r="J13" s="143"/>
      <c r="K13" s="97">
        <v>94.433218876967004</v>
      </c>
    </row>
    <row r="14" spans="1:11" ht="14.25" customHeight="1">
      <c r="A14" s="156" t="s">
        <v>284</v>
      </c>
      <c r="B14" s="156"/>
      <c r="C14" s="94" t="s">
        <v>283</v>
      </c>
      <c r="D14" s="157">
        <v>19804501.530000001</v>
      </c>
      <c r="E14" s="157"/>
      <c r="F14" s="7">
        <v>26027677</v>
      </c>
      <c r="G14" s="7">
        <v>26027677</v>
      </c>
      <c r="H14" s="7">
        <v>24577793.390000001</v>
      </c>
      <c r="I14" s="138">
        <v>124.10205504425032</v>
      </c>
      <c r="J14" s="138"/>
      <c r="K14" s="93">
        <v>94.429454422690114</v>
      </c>
    </row>
    <row r="15" spans="1:11" ht="14.25" customHeight="1">
      <c r="A15" s="158" t="s">
        <v>97</v>
      </c>
      <c r="B15" s="158"/>
      <c r="C15" s="94" t="s">
        <v>282</v>
      </c>
      <c r="D15" s="157">
        <v>18426953.420000002</v>
      </c>
      <c r="E15" s="157"/>
      <c r="F15" s="7">
        <v>24403200</v>
      </c>
      <c r="G15" s="7">
        <v>24403200</v>
      </c>
      <c r="H15" s="7">
        <v>23325285.960000001</v>
      </c>
      <c r="I15" s="138">
        <v>126.58243296302855</v>
      </c>
      <c r="J15" s="138"/>
      <c r="K15" s="93">
        <v>95.582898800157352</v>
      </c>
    </row>
    <row r="16" spans="1:11" ht="15" customHeight="1">
      <c r="A16" s="158" t="s">
        <v>281</v>
      </c>
      <c r="B16" s="158"/>
      <c r="C16" s="94" t="s">
        <v>280</v>
      </c>
      <c r="D16" s="157">
        <v>15564166.35</v>
      </c>
      <c r="E16" s="157"/>
      <c r="F16" s="7"/>
      <c r="G16" s="7"/>
      <c r="H16" s="7">
        <v>19522546.420000002</v>
      </c>
      <c r="I16" s="138">
        <v>125.43265075035644</v>
      </c>
      <c r="J16" s="138"/>
      <c r="K16" s="93"/>
    </row>
    <row r="17" spans="1:11" ht="14.25" customHeight="1">
      <c r="A17" s="154" t="s">
        <v>279</v>
      </c>
      <c r="B17" s="154"/>
      <c r="C17" s="95" t="s">
        <v>278</v>
      </c>
      <c r="D17" s="155">
        <v>15560268.630000001</v>
      </c>
      <c r="E17" s="155"/>
      <c r="F17" s="11"/>
      <c r="G17" s="11"/>
      <c r="H17" s="11">
        <v>19518454.300000001</v>
      </c>
      <c r="I17" s="141">
        <v>125.43777208555814</v>
      </c>
      <c r="J17" s="141"/>
      <c r="K17" s="96"/>
    </row>
    <row r="18" spans="1:11" ht="14.25" customHeight="1">
      <c r="A18" s="154" t="s">
        <v>273</v>
      </c>
      <c r="B18" s="154"/>
      <c r="C18" s="95" t="s">
        <v>272</v>
      </c>
      <c r="D18" s="155">
        <v>3897.72</v>
      </c>
      <c r="E18" s="155"/>
      <c r="F18" s="11"/>
      <c r="G18" s="11"/>
      <c r="H18" s="11">
        <v>4092.12</v>
      </c>
      <c r="I18" s="141">
        <v>104.98753117206982</v>
      </c>
      <c r="J18" s="141"/>
      <c r="K18" s="96"/>
    </row>
    <row r="19" spans="1:11" ht="14.25" customHeight="1">
      <c r="A19" s="158" t="s">
        <v>271</v>
      </c>
      <c r="B19" s="158"/>
      <c r="C19" s="94" t="s">
        <v>269</v>
      </c>
      <c r="D19" s="157">
        <v>304628.15999999997</v>
      </c>
      <c r="E19" s="157"/>
      <c r="F19" s="7"/>
      <c r="G19" s="7"/>
      <c r="H19" s="7">
        <v>586221.89</v>
      </c>
      <c r="I19" s="138">
        <v>192.43850929605458</v>
      </c>
      <c r="J19" s="138"/>
      <c r="K19" s="93"/>
    </row>
    <row r="20" spans="1:11" ht="14.25" customHeight="1">
      <c r="A20" s="154" t="s">
        <v>270</v>
      </c>
      <c r="B20" s="154"/>
      <c r="C20" s="95" t="s">
        <v>269</v>
      </c>
      <c r="D20" s="155">
        <v>304628.15999999997</v>
      </c>
      <c r="E20" s="155"/>
      <c r="F20" s="11"/>
      <c r="G20" s="11"/>
      <c r="H20" s="11">
        <v>586221.89</v>
      </c>
      <c r="I20" s="141">
        <v>192.43850929605458</v>
      </c>
      <c r="J20" s="141"/>
      <c r="K20" s="96"/>
    </row>
    <row r="21" spans="1:11" ht="15" customHeight="1">
      <c r="A21" s="158" t="s">
        <v>268</v>
      </c>
      <c r="B21" s="158"/>
      <c r="C21" s="94" t="s">
        <v>267</v>
      </c>
      <c r="D21" s="157">
        <v>2558158.91</v>
      </c>
      <c r="E21" s="157"/>
      <c r="F21" s="7"/>
      <c r="G21" s="7"/>
      <c r="H21" s="7">
        <v>3216517.65</v>
      </c>
      <c r="I21" s="138">
        <v>125.73564673509668</v>
      </c>
      <c r="J21" s="138"/>
      <c r="K21" s="93"/>
    </row>
    <row r="22" spans="1:11" ht="14.25" customHeight="1">
      <c r="A22" s="154" t="s">
        <v>266</v>
      </c>
      <c r="B22" s="154"/>
      <c r="C22" s="95" t="s">
        <v>265</v>
      </c>
      <c r="D22" s="155">
        <v>2558158.91</v>
      </c>
      <c r="E22" s="155"/>
      <c r="F22" s="11"/>
      <c r="G22" s="11"/>
      <c r="H22" s="11">
        <v>3216517.65</v>
      </c>
      <c r="I22" s="141">
        <v>125.73564673509668</v>
      </c>
      <c r="J22" s="141"/>
      <c r="K22" s="96"/>
    </row>
    <row r="23" spans="1:11" ht="14.25" customHeight="1">
      <c r="A23" s="158" t="s">
        <v>262</v>
      </c>
      <c r="B23" s="158"/>
      <c r="C23" s="94" t="s">
        <v>261</v>
      </c>
      <c r="D23" s="157">
        <v>355312.84</v>
      </c>
      <c r="E23" s="157"/>
      <c r="F23" s="7">
        <v>374477</v>
      </c>
      <c r="G23" s="7">
        <v>374477</v>
      </c>
      <c r="H23" s="7">
        <v>334965.40999999997</v>
      </c>
      <c r="I23" s="138">
        <v>94.273376104280388</v>
      </c>
      <c r="J23" s="138"/>
      <c r="K23" s="93">
        <v>89.448860677691812</v>
      </c>
    </row>
    <row r="24" spans="1:11" ht="15" customHeight="1">
      <c r="A24" s="158" t="s">
        <v>260</v>
      </c>
      <c r="B24" s="158"/>
      <c r="C24" s="94" t="s">
        <v>259</v>
      </c>
      <c r="D24" s="157">
        <v>253657.53</v>
      </c>
      <c r="E24" s="157"/>
      <c r="F24" s="7"/>
      <c r="G24" s="7"/>
      <c r="H24" s="7">
        <v>278023.73</v>
      </c>
      <c r="I24" s="138">
        <v>109.60594388820232</v>
      </c>
      <c r="J24" s="138"/>
      <c r="K24" s="93"/>
    </row>
    <row r="25" spans="1:11" ht="14.25" customHeight="1">
      <c r="A25" s="154" t="s">
        <v>256</v>
      </c>
      <c r="B25" s="154"/>
      <c r="C25" s="95" t="s">
        <v>255</v>
      </c>
      <c r="D25" s="155">
        <v>253109.42</v>
      </c>
      <c r="E25" s="155"/>
      <c r="F25" s="11"/>
      <c r="G25" s="11"/>
      <c r="H25" s="11">
        <v>278023.73</v>
      </c>
      <c r="I25" s="141">
        <v>109.84329623132952</v>
      </c>
      <c r="J25" s="141"/>
      <c r="K25" s="96"/>
    </row>
    <row r="26" spans="1:11" ht="14.25" customHeight="1">
      <c r="A26" s="154" t="s">
        <v>252</v>
      </c>
      <c r="B26" s="154"/>
      <c r="C26" s="95" t="s">
        <v>251</v>
      </c>
      <c r="D26" s="155">
        <v>548.11</v>
      </c>
      <c r="E26" s="155"/>
      <c r="F26" s="11"/>
      <c r="G26" s="11"/>
      <c r="H26" s="11">
        <v>0</v>
      </c>
      <c r="I26" s="141">
        <v>0</v>
      </c>
      <c r="J26" s="141"/>
      <c r="K26" s="96"/>
    </row>
    <row r="27" spans="1:11" ht="14.25" customHeight="1">
      <c r="A27" s="158" t="s">
        <v>250</v>
      </c>
      <c r="B27" s="158"/>
      <c r="C27" s="94" t="s">
        <v>249</v>
      </c>
      <c r="D27" s="157">
        <v>2318.81</v>
      </c>
      <c r="E27" s="157"/>
      <c r="F27" s="7"/>
      <c r="G27" s="7"/>
      <c r="H27" s="7">
        <v>1780.03</v>
      </c>
      <c r="I27" s="138">
        <v>76.764806085880252</v>
      </c>
      <c r="J27" s="138"/>
      <c r="K27" s="93"/>
    </row>
    <row r="28" spans="1:11" ht="14.25" customHeight="1">
      <c r="A28" s="154" t="s">
        <v>248</v>
      </c>
      <c r="B28" s="154"/>
      <c r="C28" s="95" t="s">
        <v>247</v>
      </c>
      <c r="D28" s="155">
        <v>1254.72</v>
      </c>
      <c r="E28" s="155"/>
      <c r="F28" s="11"/>
      <c r="G28" s="11"/>
      <c r="H28" s="11">
        <v>1559.12</v>
      </c>
      <c r="I28" s="141">
        <v>124.26039275694976</v>
      </c>
      <c r="J28" s="141"/>
      <c r="K28" s="96"/>
    </row>
    <row r="29" spans="1:11" ht="15" customHeight="1">
      <c r="A29" s="154" t="s">
        <v>240</v>
      </c>
      <c r="B29" s="154"/>
      <c r="C29" s="95" t="s">
        <v>239</v>
      </c>
      <c r="D29" s="155">
        <v>1064.0899999999999</v>
      </c>
      <c r="E29" s="155"/>
      <c r="F29" s="11"/>
      <c r="G29" s="11"/>
      <c r="H29" s="11">
        <v>220.91</v>
      </c>
      <c r="I29" s="141">
        <v>20.760461990997005</v>
      </c>
      <c r="J29" s="141"/>
      <c r="K29" s="96"/>
    </row>
    <row r="30" spans="1:11" ht="14.25" customHeight="1">
      <c r="A30" s="158" t="s">
        <v>236</v>
      </c>
      <c r="B30" s="158"/>
      <c r="C30" s="94" t="s">
        <v>235</v>
      </c>
      <c r="D30" s="157">
        <v>71805.64</v>
      </c>
      <c r="E30" s="157"/>
      <c r="F30" s="7"/>
      <c r="G30" s="7"/>
      <c r="H30" s="7">
        <v>21725.75</v>
      </c>
      <c r="I30" s="138">
        <v>30.256328054453661</v>
      </c>
      <c r="J30" s="138"/>
      <c r="K30" s="93"/>
    </row>
    <row r="31" spans="1:11" ht="14.25" customHeight="1">
      <c r="A31" s="154" t="s">
        <v>234</v>
      </c>
      <c r="B31" s="154"/>
      <c r="C31" s="95" t="s">
        <v>233</v>
      </c>
      <c r="D31" s="155">
        <v>44.59</v>
      </c>
      <c r="E31" s="155"/>
      <c r="F31" s="11"/>
      <c r="G31" s="11"/>
      <c r="H31" s="11">
        <v>37.5</v>
      </c>
      <c r="I31" s="141">
        <v>84.099573895492256</v>
      </c>
      <c r="J31" s="141"/>
      <c r="K31" s="96"/>
    </row>
    <row r="32" spans="1:11" ht="14.25" customHeight="1">
      <c r="A32" s="154" t="s">
        <v>226</v>
      </c>
      <c r="B32" s="154"/>
      <c r="C32" s="95" t="s">
        <v>225</v>
      </c>
      <c r="D32" s="155">
        <v>591.25</v>
      </c>
      <c r="E32" s="155"/>
      <c r="F32" s="11"/>
      <c r="G32" s="11"/>
      <c r="H32" s="11">
        <v>150</v>
      </c>
      <c r="I32" s="141">
        <v>25.369978858350951</v>
      </c>
      <c r="J32" s="141"/>
      <c r="K32" s="96"/>
    </row>
    <row r="33" spans="1:11" ht="14.25" customHeight="1">
      <c r="A33" s="154" t="s">
        <v>224</v>
      </c>
      <c r="B33" s="154"/>
      <c r="C33" s="95" t="s">
        <v>223</v>
      </c>
      <c r="D33" s="155">
        <v>43299.9</v>
      </c>
      <c r="E33" s="155"/>
      <c r="F33" s="11"/>
      <c r="G33" s="11"/>
      <c r="H33" s="11">
        <v>9020</v>
      </c>
      <c r="I33" s="141">
        <v>20.831456885581719</v>
      </c>
      <c r="J33" s="141"/>
      <c r="K33" s="96"/>
    </row>
    <row r="34" spans="1:11" ht="15" customHeight="1">
      <c r="A34" s="154" t="s">
        <v>222</v>
      </c>
      <c r="B34" s="154"/>
      <c r="C34" s="95" t="s">
        <v>221</v>
      </c>
      <c r="D34" s="155">
        <v>24030.65</v>
      </c>
      <c r="E34" s="155"/>
      <c r="F34" s="11"/>
      <c r="G34" s="11"/>
      <c r="H34" s="11">
        <v>6717.52</v>
      </c>
      <c r="I34" s="141">
        <v>27.953967121155689</v>
      </c>
      <c r="J34" s="141"/>
      <c r="K34" s="96"/>
    </row>
    <row r="35" spans="1:11" ht="14.25" customHeight="1">
      <c r="A35" s="154" t="s">
        <v>220</v>
      </c>
      <c r="B35" s="154"/>
      <c r="C35" s="95" t="s">
        <v>219</v>
      </c>
      <c r="D35" s="155">
        <v>82.95</v>
      </c>
      <c r="E35" s="155"/>
      <c r="F35" s="11"/>
      <c r="G35" s="11"/>
      <c r="H35" s="11">
        <v>88.88</v>
      </c>
      <c r="I35" s="141">
        <v>107.14888487040385</v>
      </c>
      <c r="J35" s="141"/>
      <c r="K35" s="96"/>
    </row>
    <row r="36" spans="1:11" ht="14.25" customHeight="1">
      <c r="A36" s="154" t="s">
        <v>218</v>
      </c>
      <c r="B36" s="154"/>
      <c r="C36" s="95" t="s">
        <v>217</v>
      </c>
      <c r="D36" s="155">
        <v>3756.3</v>
      </c>
      <c r="E36" s="155"/>
      <c r="F36" s="11"/>
      <c r="G36" s="11"/>
      <c r="H36" s="11">
        <v>5711.85</v>
      </c>
      <c r="I36" s="141">
        <v>152.06053829566329</v>
      </c>
      <c r="J36" s="141"/>
      <c r="K36" s="96"/>
    </row>
    <row r="37" spans="1:11" ht="14.25" customHeight="1">
      <c r="A37" s="158" t="s">
        <v>216</v>
      </c>
      <c r="B37" s="158"/>
      <c r="C37" s="94" t="s">
        <v>215</v>
      </c>
      <c r="D37" s="157">
        <v>3796.66</v>
      </c>
      <c r="E37" s="157"/>
      <c r="F37" s="7"/>
      <c r="G37" s="7"/>
      <c r="H37" s="7">
        <v>3275.9</v>
      </c>
      <c r="I37" s="138">
        <v>86.283733597425098</v>
      </c>
      <c r="J37" s="138"/>
      <c r="K37" s="93"/>
    </row>
    <row r="38" spans="1:11" ht="14.25" customHeight="1">
      <c r="A38" s="154" t="s">
        <v>214</v>
      </c>
      <c r="B38" s="154"/>
      <c r="C38" s="95" t="s">
        <v>213</v>
      </c>
      <c r="D38" s="155">
        <v>3796.66</v>
      </c>
      <c r="E38" s="155"/>
      <c r="F38" s="11"/>
      <c r="G38" s="11"/>
      <c r="H38" s="11">
        <v>3275.9</v>
      </c>
      <c r="I38" s="141">
        <v>86.283733597425098</v>
      </c>
      <c r="J38" s="141"/>
      <c r="K38" s="96"/>
    </row>
    <row r="39" spans="1:11" ht="15" customHeight="1">
      <c r="A39" s="158" t="s">
        <v>212</v>
      </c>
      <c r="B39" s="158"/>
      <c r="C39" s="94" t="s">
        <v>199</v>
      </c>
      <c r="D39" s="157">
        <v>23734.2</v>
      </c>
      <c r="E39" s="157"/>
      <c r="F39" s="7"/>
      <c r="G39" s="7"/>
      <c r="H39" s="7">
        <v>30160</v>
      </c>
      <c r="I39" s="138">
        <v>127.07401134228245</v>
      </c>
      <c r="J39" s="138"/>
      <c r="K39" s="93"/>
    </row>
    <row r="40" spans="1:11" ht="14.25" customHeight="1">
      <c r="A40" s="154" t="s">
        <v>207</v>
      </c>
      <c r="B40" s="154"/>
      <c r="C40" s="95" t="s">
        <v>206</v>
      </c>
      <c r="D40" s="155">
        <v>120</v>
      </c>
      <c r="E40" s="155"/>
      <c r="F40" s="11"/>
      <c r="G40" s="11"/>
      <c r="H40" s="11">
        <v>340</v>
      </c>
      <c r="I40" s="141">
        <v>283.33333333333331</v>
      </c>
      <c r="J40" s="141"/>
      <c r="K40" s="96"/>
    </row>
    <row r="41" spans="1:11" ht="14.25" customHeight="1">
      <c r="A41" s="154" t="s">
        <v>205</v>
      </c>
      <c r="B41" s="154"/>
      <c r="C41" s="95" t="s">
        <v>204</v>
      </c>
      <c r="D41" s="155">
        <v>514.20000000000005</v>
      </c>
      <c r="E41" s="155"/>
      <c r="F41" s="11"/>
      <c r="G41" s="11"/>
      <c r="H41" s="11">
        <v>0</v>
      </c>
      <c r="I41" s="141">
        <v>0</v>
      </c>
      <c r="J41" s="141"/>
      <c r="K41" s="96"/>
    </row>
    <row r="42" spans="1:11" ht="14.25" customHeight="1">
      <c r="A42" s="154" t="s">
        <v>203</v>
      </c>
      <c r="B42" s="154"/>
      <c r="C42" s="95" t="s">
        <v>202</v>
      </c>
      <c r="D42" s="155">
        <v>23100</v>
      </c>
      <c r="E42" s="155"/>
      <c r="F42" s="11"/>
      <c r="G42" s="11"/>
      <c r="H42" s="11">
        <v>29820</v>
      </c>
      <c r="I42" s="141">
        <v>129.09090909090909</v>
      </c>
      <c r="J42" s="141"/>
      <c r="K42" s="96"/>
    </row>
    <row r="43" spans="1:11" ht="14.25" customHeight="1">
      <c r="A43" s="158" t="s">
        <v>198</v>
      </c>
      <c r="B43" s="158"/>
      <c r="C43" s="94" t="s">
        <v>197</v>
      </c>
      <c r="D43" s="157">
        <v>33</v>
      </c>
      <c r="E43" s="157"/>
      <c r="F43" s="7">
        <v>0</v>
      </c>
      <c r="G43" s="7">
        <v>0</v>
      </c>
      <c r="H43" s="7">
        <v>0</v>
      </c>
      <c r="I43" s="138">
        <v>0</v>
      </c>
      <c r="J43" s="138"/>
      <c r="K43" s="93">
        <v>0</v>
      </c>
    </row>
    <row r="44" spans="1:11" ht="15" customHeight="1">
      <c r="A44" s="158" t="s">
        <v>196</v>
      </c>
      <c r="B44" s="158"/>
      <c r="C44" s="94" t="s">
        <v>195</v>
      </c>
      <c r="D44" s="157">
        <v>33</v>
      </c>
      <c r="E44" s="157"/>
      <c r="F44" s="7"/>
      <c r="G44" s="7"/>
      <c r="H44" s="7">
        <v>0</v>
      </c>
      <c r="I44" s="138">
        <v>0</v>
      </c>
      <c r="J44" s="138"/>
      <c r="K44" s="93"/>
    </row>
    <row r="45" spans="1:11" ht="14.25" customHeight="1">
      <c r="A45" s="154" t="s">
        <v>194</v>
      </c>
      <c r="B45" s="154"/>
      <c r="C45" s="95" t="s">
        <v>193</v>
      </c>
      <c r="D45" s="155">
        <v>33</v>
      </c>
      <c r="E45" s="155"/>
      <c r="F45" s="11"/>
      <c r="G45" s="11"/>
      <c r="H45" s="11">
        <v>0</v>
      </c>
      <c r="I45" s="141">
        <v>0</v>
      </c>
      <c r="J45" s="141"/>
      <c r="K45" s="96"/>
    </row>
    <row r="46" spans="1:11" ht="14.25" customHeight="1">
      <c r="A46" s="158" t="s">
        <v>166</v>
      </c>
      <c r="B46" s="158"/>
      <c r="C46" s="94" t="s">
        <v>165</v>
      </c>
      <c r="D46" s="157">
        <v>1022202.27</v>
      </c>
      <c r="E46" s="157"/>
      <c r="F46" s="7">
        <v>1250000</v>
      </c>
      <c r="G46" s="7">
        <v>1250000</v>
      </c>
      <c r="H46" s="7">
        <v>917542.02</v>
      </c>
      <c r="I46" s="138">
        <v>89.761297438715332</v>
      </c>
      <c r="J46" s="138"/>
      <c r="K46" s="93">
        <v>73.403361599999997</v>
      </c>
    </row>
    <row r="47" spans="1:11" ht="15" customHeight="1">
      <c r="A47" s="158" t="s">
        <v>164</v>
      </c>
      <c r="B47" s="158"/>
      <c r="C47" s="94" t="s">
        <v>163</v>
      </c>
      <c r="D47" s="157">
        <v>1022202.27</v>
      </c>
      <c r="E47" s="157"/>
      <c r="F47" s="7"/>
      <c r="G47" s="7"/>
      <c r="H47" s="7">
        <v>917542.02</v>
      </c>
      <c r="I47" s="138">
        <v>89.761297438715332</v>
      </c>
      <c r="J47" s="138"/>
      <c r="K47" s="93"/>
    </row>
    <row r="48" spans="1:11" ht="14.25" customHeight="1">
      <c r="A48" s="154" t="s">
        <v>162</v>
      </c>
      <c r="B48" s="154"/>
      <c r="C48" s="95" t="s">
        <v>161</v>
      </c>
      <c r="D48" s="155">
        <v>1022202.27</v>
      </c>
      <c r="E48" s="155"/>
      <c r="F48" s="11"/>
      <c r="G48" s="11"/>
      <c r="H48" s="11">
        <v>917542.02</v>
      </c>
      <c r="I48" s="141">
        <v>89.761297438715332</v>
      </c>
      <c r="J48" s="141"/>
      <c r="K48" s="96"/>
    </row>
    <row r="49" spans="1:11" ht="14.25" customHeight="1">
      <c r="A49" s="156" t="s">
        <v>158</v>
      </c>
      <c r="B49" s="156"/>
      <c r="C49" s="94" t="s">
        <v>157</v>
      </c>
      <c r="D49" s="157">
        <v>2369.98</v>
      </c>
      <c r="E49" s="157"/>
      <c r="F49" s="7">
        <v>0</v>
      </c>
      <c r="G49" s="7">
        <v>0</v>
      </c>
      <c r="H49" s="7">
        <v>979.8</v>
      </c>
      <c r="I49" s="138">
        <v>41.342121030557223</v>
      </c>
      <c r="J49" s="138"/>
      <c r="K49" s="93">
        <v>0</v>
      </c>
    </row>
    <row r="50" spans="1:11" ht="14.25" customHeight="1">
      <c r="A50" s="158" t="s">
        <v>148</v>
      </c>
      <c r="B50" s="158"/>
      <c r="C50" s="94" t="s">
        <v>147</v>
      </c>
      <c r="D50" s="157">
        <v>2369.98</v>
      </c>
      <c r="E50" s="157"/>
      <c r="F50" s="7">
        <v>0</v>
      </c>
      <c r="G50" s="7">
        <v>0</v>
      </c>
      <c r="H50" s="7">
        <v>979.8</v>
      </c>
      <c r="I50" s="138">
        <v>41.342121030557223</v>
      </c>
      <c r="J50" s="138"/>
      <c r="K50" s="93">
        <v>0</v>
      </c>
    </row>
    <row r="51" spans="1:11" ht="14.25" customHeight="1">
      <c r="A51" s="158" t="s">
        <v>139</v>
      </c>
      <c r="B51" s="158"/>
      <c r="C51" s="94" t="s">
        <v>138</v>
      </c>
      <c r="D51" s="157">
        <v>2369.98</v>
      </c>
      <c r="E51" s="157"/>
      <c r="F51" s="7"/>
      <c r="G51" s="7"/>
      <c r="H51" s="7">
        <v>979.8</v>
      </c>
      <c r="I51" s="138">
        <v>41.342121030557223</v>
      </c>
      <c r="J51" s="138"/>
      <c r="K51" s="93"/>
    </row>
    <row r="52" spans="1:11" ht="15" customHeight="1">
      <c r="A52" s="154" t="s">
        <v>137</v>
      </c>
      <c r="B52" s="154"/>
      <c r="C52" s="95" t="s">
        <v>136</v>
      </c>
      <c r="D52" s="155">
        <v>1269.99</v>
      </c>
      <c r="E52" s="155"/>
      <c r="F52" s="11"/>
      <c r="G52" s="11"/>
      <c r="H52" s="11">
        <v>0</v>
      </c>
      <c r="I52" s="141">
        <v>0</v>
      </c>
      <c r="J52" s="141"/>
      <c r="K52" s="96"/>
    </row>
    <row r="53" spans="1:11" ht="14.25" customHeight="1">
      <c r="A53" s="154" t="s">
        <v>125</v>
      </c>
      <c r="B53" s="154"/>
      <c r="C53" s="95" t="s">
        <v>124</v>
      </c>
      <c r="D53" s="155">
        <v>1099.99</v>
      </c>
      <c r="E53" s="155"/>
      <c r="F53" s="11"/>
      <c r="G53" s="11"/>
      <c r="H53" s="11">
        <v>979.8</v>
      </c>
      <c r="I53" s="141">
        <v>89.073537032154832</v>
      </c>
      <c r="J53" s="141"/>
      <c r="K53" s="96"/>
    </row>
    <row r="54" spans="1:11" ht="14.25" customHeight="1">
      <c r="A54" s="160" t="s">
        <v>99</v>
      </c>
      <c r="B54" s="160"/>
      <c r="C54" s="21" t="s">
        <v>98</v>
      </c>
      <c r="D54" s="161">
        <v>3493699.45</v>
      </c>
      <c r="E54" s="161"/>
      <c r="F54" s="15">
        <v>0</v>
      </c>
      <c r="G54" s="15">
        <v>0</v>
      </c>
      <c r="H54" s="15">
        <v>0</v>
      </c>
      <c r="I54" s="143">
        <v>0</v>
      </c>
      <c r="J54" s="143"/>
      <c r="K54" s="97">
        <v>0</v>
      </c>
    </row>
    <row r="55" spans="1:11" ht="14.25" customHeight="1">
      <c r="A55" s="156" t="s">
        <v>284</v>
      </c>
      <c r="B55" s="156"/>
      <c r="C55" s="94" t="s">
        <v>283</v>
      </c>
      <c r="D55" s="157">
        <v>87916.81</v>
      </c>
      <c r="E55" s="157"/>
      <c r="F55" s="7">
        <v>0</v>
      </c>
      <c r="G55" s="7">
        <v>0</v>
      </c>
      <c r="H55" s="7">
        <v>0</v>
      </c>
      <c r="I55" s="138">
        <v>0</v>
      </c>
      <c r="J55" s="138"/>
      <c r="K55" s="93">
        <v>0</v>
      </c>
    </row>
    <row r="56" spans="1:11" ht="14.25" customHeight="1">
      <c r="A56" s="158" t="s">
        <v>262</v>
      </c>
      <c r="B56" s="158"/>
      <c r="C56" s="94" t="s">
        <v>261</v>
      </c>
      <c r="D56" s="157">
        <v>87916.81</v>
      </c>
      <c r="E56" s="157"/>
      <c r="F56" s="7">
        <v>0</v>
      </c>
      <c r="G56" s="7">
        <v>0</v>
      </c>
      <c r="H56" s="7">
        <v>0</v>
      </c>
      <c r="I56" s="138">
        <v>0</v>
      </c>
      <c r="J56" s="138"/>
      <c r="K56" s="93">
        <v>0</v>
      </c>
    </row>
    <row r="57" spans="1:11" ht="15" customHeight="1">
      <c r="A57" s="158" t="s">
        <v>250</v>
      </c>
      <c r="B57" s="158"/>
      <c r="C57" s="94" t="s">
        <v>249</v>
      </c>
      <c r="D57" s="157">
        <v>52022.15</v>
      </c>
      <c r="E57" s="157"/>
      <c r="F57" s="7"/>
      <c r="G57" s="7"/>
      <c r="H57" s="7">
        <v>0</v>
      </c>
      <c r="I57" s="138">
        <v>0</v>
      </c>
      <c r="J57" s="138"/>
      <c r="K57" s="93"/>
    </row>
    <row r="58" spans="1:11" ht="14.25" customHeight="1">
      <c r="A58" s="154" t="s">
        <v>248</v>
      </c>
      <c r="B58" s="154"/>
      <c r="C58" s="95" t="s">
        <v>247</v>
      </c>
      <c r="D58" s="155">
        <v>15285.9</v>
      </c>
      <c r="E58" s="155"/>
      <c r="F58" s="11"/>
      <c r="G58" s="11"/>
      <c r="H58" s="11">
        <v>0</v>
      </c>
      <c r="I58" s="141">
        <v>0</v>
      </c>
      <c r="J58" s="141"/>
      <c r="K58" s="96"/>
    </row>
    <row r="59" spans="1:11" ht="14.25" customHeight="1">
      <c r="A59" s="154" t="s">
        <v>240</v>
      </c>
      <c r="B59" s="154"/>
      <c r="C59" s="95" t="s">
        <v>239</v>
      </c>
      <c r="D59" s="155">
        <v>36736.25</v>
      </c>
      <c r="E59" s="155"/>
      <c r="F59" s="11"/>
      <c r="G59" s="11"/>
      <c r="H59" s="11">
        <v>0</v>
      </c>
      <c r="I59" s="141">
        <v>0</v>
      </c>
      <c r="J59" s="141"/>
      <c r="K59" s="96"/>
    </row>
    <row r="60" spans="1:11" ht="14.25" customHeight="1">
      <c r="A60" s="158" t="s">
        <v>236</v>
      </c>
      <c r="B60" s="158"/>
      <c r="C60" s="94" t="s">
        <v>235</v>
      </c>
      <c r="D60" s="157">
        <v>35894.660000000003</v>
      </c>
      <c r="E60" s="157"/>
      <c r="F60" s="7"/>
      <c r="G60" s="7"/>
      <c r="H60" s="7">
        <v>0</v>
      </c>
      <c r="I60" s="138">
        <v>0</v>
      </c>
      <c r="J60" s="138"/>
      <c r="K60" s="93"/>
    </row>
    <row r="61" spans="1:11" ht="14.25" customHeight="1">
      <c r="A61" s="154" t="s">
        <v>232</v>
      </c>
      <c r="B61" s="154"/>
      <c r="C61" s="95" t="s">
        <v>231</v>
      </c>
      <c r="D61" s="155">
        <v>717.8</v>
      </c>
      <c r="E61" s="155"/>
      <c r="F61" s="11"/>
      <c r="G61" s="11"/>
      <c r="H61" s="11">
        <v>0</v>
      </c>
      <c r="I61" s="141">
        <v>0</v>
      </c>
      <c r="J61" s="141"/>
      <c r="K61" s="96"/>
    </row>
    <row r="62" spans="1:11" ht="15" customHeight="1">
      <c r="A62" s="154" t="s">
        <v>222</v>
      </c>
      <c r="B62" s="154"/>
      <c r="C62" s="95" t="s">
        <v>221</v>
      </c>
      <c r="D62" s="155">
        <v>31838.959999999999</v>
      </c>
      <c r="E62" s="155"/>
      <c r="F62" s="11"/>
      <c r="G62" s="11"/>
      <c r="H62" s="11">
        <v>0</v>
      </c>
      <c r="I62" s="141">
        <v>0</v>
      </c>
      <c r="J62" s="141"/>
      <c r="K62" s="96"/>
    </row>
    <row r="63" spans="1:11" ht="14.25" customHeight="1">
      <c r="A63" s="154" t="s">
        <v>218</v>
      </c>
      <c r="B63" s="154"/>
      <c r="C63" s="95" t="s">
        <v>217</v>
      </c>
      <c r="D63" s="155">
        <v>3337.9</v>
      </c>
      <c r="E63" s="155"/>
      <c r="F63" s="11"/>
      <c r="G63" s="11"/>
      <c r="H63" s="11">
        <v>0</v>
      </c>
      <c r="I63" s="141">
        <v>0</v>
      </c>
      <c r="J63" s="141"/>
      <c r="K63" s="96"/>
    </row>
    <row r="64" spans="1:11" ht="14.25" customHeight="1">
      <c r="A64" s="156" t="s">
        <v>158</v>
      </c>
      <c r="B64" s="156"/>
      <c r="C64" s="94" t="s">
        <v>157</v>
      </c>
      <c r="D64" s="157">
        <v>3405782.64</v>
      </c>
      <c r="E64" s="157"/>
      <c r="F64" s="7">
        <v>0</v>
      </c>
      <c r="G64" s="7">
        <v>0</v>
      </c>
      <c r="H64" s="7">
        <v>0</v>
      </c>
      <c r="I64" s="138">
        <v>0</v>
      </c>
      <c r="J64" s="138"/>
      <c r="K64" s="93">
        <v>0</v>
      </c>
    </row>
    <row r="65" spans="1:11" ht="14.25" customHeight="1">
      <c r="A65" s="158" t="s">
        <v>148</v>
      </c>
      <c r="B65" s="158"/>
      <c r="C65" s="94" t="s">
        <v>147</v>
      </c>
      <c r="D65" s="157">
        <v>338201.66</v>
      </c>
      <c r="E65" s="157"/>
      <c r="F65" s="7">
        <v>0</v>
      </c>
      <c r="G65" s="7">
        <v>0</v>
      </c>
      <c r="H65" s="7">
        <v>0</v>
      </c>
      <c r="I65" s="138">
        <v>0</v>
      </c>
      <c r="J65" s="138"/>
      <c r="K65" s="93">
        <v>0</v>
      </c>
    </row>
    <row r="66" spans="1:11" ht="14.25" customHeight="1">
      <c r="A66" s="158" t="s">
        <v>146</v>
      </c>
      <c r="B66" s="158"/>
      <c r="C66" s="94" t="s">
        <v>145</v>
      </c>
      <c r="D66" s="157">
        <v>129435.83</v>
      </c>
      <c r="E66" s="157"/>
      <c r="F66" s="7"/>
      <c r="G66" s="7"/>
      <c r="H66" s="7">
        <v>0</v>
      </c>
      <c r="I66" s="138">
        <v>0</v>
      </c>
      <c r="J66" s="138"/>
      <c r="K66" s="93"/>
    </row>
    <row r="67" spans="1:11" ht="15" customHeight="1">
      <c r="A67" s="154" t="s">
        <v>143</v>
      </c>
      <c r="B67" s="154"/>
      <c r="C67" s="95" t="s">
        <v>142</v>
      </c>
      <c r="D67" s="155">
        <v>129435.83</v>
      </c>
      <c r="E67" s="155"/>
      <c r="F67" s="11"/>
      <c r="G67" s="11"/>
      <c r="H67" s="11">
        <v>0</v>
      </c>
      <c r="I67" s="141">
        <v>0</v>
      </c>
      <c r="J67" s="141"/>
      <c r="K67" s="96"/>
    </row>
    <row r="68" spans="1:11" ht="14.25" customHeight="1">
      <c r="A68" s="158" t="s">
        <v>139</v>
      </c>
      <c r="B68" s="158"/>
      <c r="C68" s="94" t="s">
        <v>138</v>
      </c>
      <c r="D68" s="157">
        <v>79330</v>
      </c>
      <c r="E68" s="157"/>
      <c r="F68" s="7"/>
      <c r="G68" s="7"/>
      <c r="H68" s="7">
        <v>0</v>
      </c>
      <c r="I68" s="138">
        <v>0</v>
      </c>
      <c r="J68" s="138"/>
      <c r="K68" s="93"/>
    </row>
    <row r="69" spans="1:11" ht="14.25" customHeight="1">
      <c r="A69" s="154" t="s">
        <v>125</v>
      </c>
      <c r="B69" s="154"/>
      <c r="C69" s="95" t="s">
        <v>124</v>
      </c>
      <c r="D69" s="155">
        <v>79330</v>
      </c>
      <c r="E69" s="155"/>
      <c r="F69" s="11"/>
      <c r="G69" s="11"/>
      <c r="H69" s="11">
        <v>0</v>
      </c>
      <c r="I69" s="141">
        <v>0</v>
      </c>
      <c r="J69" s="141"/>
      <c r="K69" s="96"/>
    </row>
    <row r="70" spans="1:11" ht="14.25" customHeight="1">
      <c r="A70" s="158" t="s">
        <v>115</v>
      </c>
      <c r="B70" s="158"/>
      <c r="C70" s="94" t="s">
        <v>114</v>
      </c>
      <c r="D70" s="157">
        <v>129435.83</v>
      </c>
      <c r="E70" s="157"/>
      <c r="F70" s="7"/>
      <c r="G70" s="7"/>
      <c r="H70" s="7">
        <v>0</v>
      </c>
      <c r="I70" s="138">
        <v>0</v>
      </c>
      <c r="J70" s="138"/>
      <c r="K70" s="93"/>
    </row>
    <row r="71" spans="1:11" ht="14.25" customHeight="1">
      <c r="A71" s="154" t="s">
        <v>111</v>
      </c>
      <c r="B71" s="154"/>
      <c r="C71" s="95" t="s">
        <v>110</v>
      </c>
      <c r="D71" s="155">
        <v>129435.83</v>
      </c>
      <c r="E71" s="155"/>
      <c r="F71" s="11"/>
      <c r="G71" s="11"/>
      <c r="H71" s="11">
        <v>0</v>
      </c>
      <c r="I71" s="141">
        <v>0</v>
      </c>
      <c r="J71" s="141"/>
      <c r="K71" s="96"/>
    </row>
    <row r="72" spans="1:11" ht="15" customHeight="1">
      <c r="A72" s="158" t="s">
        <v>109</v>
      </c>
      <c r="B72" s="158"/>
      <c r="C72" s="94" t="s">
        <v>108</v>
      </c>
      <c r="D72" s="157">
        <v>3067580.98</v>
      </c>
      <c r="E72" s="157"/>
      <c r="F72" s="7">
        <v>0</v>
      </c>
      <c r="G72" s="7">
        <v>0</v>
      </c>
      <c r="H72" s="7">
        <v>0</v>
      </c>
      <c r="I72" s="138">
        <v>0</v>
      </c>
      <c r="J72" s="138"/>
      <c r="K72" s="93">
        <v>0</v>
      </c>
    </row>
    <row r="73" spans="1:11" ht="14.25" customHeight="1">
      <c r="A73" s="158" t="s">
        <v>107</v>
      </c>
      <c r="B73" s="158"/>
      <c r="C73" s="94" t="s">
        <v>105</v>
      </c>
      <c r="D73" s="157">
        <v>2677402.09</v>
      </c>
      <c r="E73" s="157"/>
      <c r="F73" s="7"/>
      <c r="G73" s="7"/>
      <c r="H73" s="7">
        <v>0</v>
      </c>
      <c r="I73" s="138">
        <v>0</v>
      </c>
      <c r="J73" s="138"/>
      <c r="K73" s="93"/>
    </row>
    <row r="74" spans="1:11" ht="14.25" customHeight="1">
      <c r="A74" s="154" t="s">
        <v>106</v>
      </c>
      <c r="B74" s="154"/>
      <c r="C74" s="95" t="s">
        <v>105</v>
      </c>
      <c r="D74" s="155">
        <v>2677402.09</v>
      </c>
      <c r="E74" s="155"/>
      <c r="F74" s="11"/>
      <c r="G74" s="11"/>
      <c r="H74" s="11">
        <v>0</v>
      </c>
      <c r="I74" s="141">
        <v>0</v>
      </c>
      <c r="J74" s="141"/>
      <c r="K74" s="96"/>
    </row>
    <row r="75" spans="1:11" ht="14.25" customHeight="1">
      <c r="A75" s="158" t="s">
        <v>104</v>
      </c>
      <c r="B75" s="158"/>
      <c r="C75" s="94" t="s">
        <v>102</v>
      </c>
      <c r="D75" s="157">
        <v>390178.89</v>
      </c>
      <c r="E75" s="157"/>
      <c r="F75" s="7"/>
      <c r="G75" s="7"/>
      <c r="H75" s="7">
        <v>0</v>
      </c>
      <c r="I75" s="138">
        <v>0</v>
      </c>
      <c r="J75" s="138"/>
      <c r="K75" s="93"/>
    </row>
    <row r="76" spans="1:11" ht="14.25" customHeight="1">
      <c r="A76" s="154" t="s">
        <v>103</v>
      </c>
      <c r="B76" s="154"/>
      <c r="C76" s="95" t="s">
        <v>102</v>
      </c>
      <c r="D76" s="155">
        <v>390178.89</v>
      </c>
      <c r="E76" s="155"/>
      <c r="F76" s="11"/>
      <c r="G76" s="11"/>
      <c r="H76" s="11">
        <v>0</v>
      </c>
      <c r="I76" s="141">
        <v>0</v>
      </c>
      <c r="J76" s="141"/>
      <c r="K76" s="96"/>
    </row>
    <row r="77" spans="1:11" ht="15" customHeight="1">
      <c r="A77" s="160" t="s">
        <v>97</v>
      </c>
      <c r="B77" s="160"/>
      <c r="C77" s="21" t="s">
        <v>96</v>
      </c>
      <c r="D77" s="161">
        <v>3082.73</v>
      </c>
      <c r="E77" s="161"/>
      <c r="F77" s="15">
        <v>0</v>
      </c>
      <c r="G77" s="15">
        <v>0</v>
      </c>
      <c r="H77" s="15">
        <v>0</v>
      </c>
      <c r="I77" s="143">
        <v>0</v>
      </c>
      <c r="J77" s="143"/>
      <c r="K77" s="97">
        <v>0</v>
      </c>
    </row>
    <row r="78" spans="1:11" ht="14.25" customHeight="1">
      <c r="A78" s="156" t="s">
        <v>284</v>
      </c>
      <c r="B78" s="156"/>
      <c r="C78" s="94" t="s">
        <v>283</v>
      </c>
      <c r="D78" s="157">
        <v>3082.73</v>
      </c>
      <c r="E78" s="157"/>
      <c r="F78" s="7">
        <v>0</v>
      </c>
      <c r="G78" s="7">
        <v>0</v>
      </c>
      <c r="H78" s="7">
        <v>0</v>
      </c>
      <c r="I78" s="138">
        <v>0</v>
      </c>
      <c r="J78" s="138"/>
      <c r="K78" s="93">
        <v>0</v>
      </c>
    </row>
    <row r="79" spans="1:11" ht="14.25" customHeight="1">
      <c r="A79" s="158" t="s">
        <v>262</v>
      </c>
      <c r="B79" s="158"/>
      <c r="C79" s="94" t="s">
        <v>261</v>
      </c>
      <c r="D79" s="157">
        <v>3082.73</v>
      </c>
      <c r="E79" s="157"/>
      <c r="F79" s="7">
        <v>0</v>
      </c>
      <c r="G79" s="7">
        <v>0</v>
      </c>
      <c r="H79" s="7">
        <v>0</v>
      </c>
      <c r="I79" s="138">
        <v>0</v>
      </c>
      <c r="J79" s="138"/>
      <c r="K79" s="93">
        <v>0</v>
      </c>
    </row>
    <row r="80" spans="1:11" ht="14.25" customHeight="1">
      <c r="A80" s="158" t="s">
        <v>236</v>
      </c>
      <c r="B80" s="158"/>
      <c r="C80" s="94" t="s">
        <v>235</v>
      </c>
      <c r="D80" s="157">
        <v>2878.87</v>
      </c>
      <c r="E80" s="157"/>
      <c r="F80" s="7"/>
      <c r="G80" s="7"/>
      <c r="H80" s="7">
        <v>0</v>
      </c>
      <c r="I80" s="138">
        <v>0</v>
      </c>
      <c r="J80" s="138"/>
      <c r="K80" s="93"/>
    </row>
    <row r="81" spans="1:11" ht="14.25" customHeight="1">
      <c r="A81" s="154" t="s">
        <v>222</v>
      </c>
      <c r="B81" s="154"/>
      <c r="C81" s="95" t="s">
        <v>221</v>
      </c>
      <c r="D81" s="155">
        <v>2878.87</v>
      </c>
      <c r="E81" s="155"/>
      <c r="F81" s="11"/>
      <c r="G81" s="11"/>
      <c r="H81" s="11">
        <v>0</v>
      </c>
      <c r="I81" s="141">
        <v>0</v>
      </c>
      <c r="J81" s="141"/>
      <c r="K81" s="96"/>
    </row>
    <row r="82" spans="1:11" ht="15" customHeight="1">
      <c r="A82" s="158" t="s">
        <v>212</v>
      </c>
      <c r="B82" s="158"/>
      <c r="C82" s="94" t="s">
        <v>199</v>
      </c>
      <c r="D82" s="157">
        <v>203.86</v>
      </c>
      <c r="E82" s="157"/>
      <c r="F82" s="7"/>
      <c r="G82" s="7"/>
      <c r="H82" s="7">
        <v>0</v>
      </c>
      <c r="I82" s="138">
        <v>0</v>
      </c>
      <c r="J82" s="138"/>
      <c r="K82" s="93"/>
    </row>
    <row r="83" spans="1:11" ht="14.25" customHeight="1">
      <c r="A83" s="154" t="s">
        <v>207</v>
      </c>
      <c r="B83" s="154"/>
      <c r="C83" s="95" t="s">
        <v>206</v>
      </c>
      <c r="D83" s="155">
        <v>203.86</v>
      </c>
      <c r="E83" s="155"/>
      <c r="F83" s="11"/>
      <c r="G83" s="11"/>
      <c r="H83" s="11">
        <v>0</v>
      </c>
      <c r="I83" s="141">
        <v>0</v>
      </c>
      <c r="J83" s="141"/>
      <c r="K83" s="96"/>
    </row>
    <row r="84" spans="1:11" ht="14.25" customHeight="1">
      <c r="A84" s="160" t="s">
        <v>95</v>
      </c>
      <c r="B84" s="160"/>
      <c r="C84" s="21" t="s">
        <v>94</v>
      </c>
      <c r="D84" s="161">
        <v>2603.23</v>
      </c>
      <c r="E84" s="161"/>
      <c r="F84" s="15">
        <v>0</v>
      </c>
      <c r="G84" s="15">
        <v>0</v>
      </c>
      <c r="H84" s="15">
        <v>0</v>
      </c>
      <c r="I84" s="143">
        <v>0</v>
      </c>
      <c r="J84" s="143"/>
      <c r="K84" s="97">
        <v>0</v>
      </c>
    </row>
    <row r="85" spans="1:11" ht="14.25" customHeight="1">
      <c r="A85" s="156" t="s">
        <v>284</v>
      </c>
      <c r="B85" s="156"/>
      <c r="C85" s="94" t="s">
        <v>283</v>
      </c>
      <c r="D85" s="157">
        <v>2603.23</v>
      </c>
      <c r="E85" s="157"/>
      <c r="F85" s="7">
        <v>0</v>
      </c>
      <c r="G85" s="7">
        <v>0</v>
      </c>
      <c r="H85" s="7">
        <v>0</v>
      </c>
      <c r="I85" s="138">
        <v>0</v>
      </c>
      <c r="J85" s="138"/>
      <c r="K85" s="93">
        <v>0</v>
      </c>
    </row>
    <row r="86" spans="1:11" ht="14.25" customHeight="1">
      <c r="A86" s="158" t="s">
        <v>97</v>
      </c>
      <c r="B86" s="158"/>
      <c r="C86" s="94" t="s">
        <v>282</v>
      </c>
      <c r="D86" s="157">
        <v>2603.23</v>
      </c>
      <c r="E86" s="157"/>
      <c r="F86" s="7">
        <v>0</v>
      </c>
      <c r="G86" s="7">
        <v>0</v>
      </c>
      <c r="H86" s="7">
        <v>0</v>
      </c>
      <c r="I86" s="138">
        <v>0</v>
      </c>
      <c r="J86" s="138"/>
      <c r="K86" s="93">
        <v>0</v>
      </c>
    </row>
    <row r="87" spans="1:11" ht="15" customHeight="1">
      <c r="A87" s="158" t="s">
        <v>281</v>
      </c>
      <c r="B87" s="158"/>
      <c r="C87" s="94" t="s">
        <v>280</v>
      </c>
      <c r="D87" s="157">
        <v>2234.5300000000002</v>
      </c>
      <c r="E87" s="157"/>
      <c r="F87" s="7"/>
      <c r="G87" s="7"/>
      <c r="H87" s="7">
        <v>0</v>
      </c>
      <c r="I87" s="138">
        <v>0</v>
      </c>
      <c r="J87" s="138"/>
      <c r="K87" s="93"/>
    </row>
    <row r="88" spans="1:11" ht="14.25" customHeight="1">
      <c r="A88" s="154" t="s">
        <v>279</v>
      </c>
      <c r="B88" s="154"/>
      <c r="C88" s="95" t="s">
        <v>278</v>
      </c>
      <c r="D88" s="155">
        <v>2234.5300000000002</v>
      </c>
      <c r="E88" s="155"/>
      <c r="F88" s="11"/>
      <c r="G88" s="11"/>
      <c r="H88" s="11">
        <v>0</v>
      </c>
      <c r="I88" s="141">
        <v>0</v>
      </c>
      <c r="J88" s="141"/>
      <c r="K88" s="96"/>
    </row>
    <row r="89" spans="1:11" ht="14.25" customHeight="1">
      <c r="A89" s="158" t="s">
        <v>268</v>
      </c>
      <c r="B89" s="158"/>
      <c r="C89" s="94" t="s">
        <v>267</v>
      </c>
      <c r="D89" s="157">
        <v>368.7</v>
      </c>
      <c r="E89" s="157"/>
      <c r="F89" s="7"/>
      <c r="G89" s="7"/>
      <c r="H89" s="7">
        <v>0</v>
      </c>
      <c r="I89" s="138">
        <v>0</v>
      </c>
      <c r="J89" s="138"/>
      <c r="K89" s="93"/>
    </row>
    <row r="90" spans="1:11" ht="14.25" customHeight="1">
      <c r="A90" s="154" t="s">
        <v>266</v>
      </c>
      <c r="B90" s="154"/>
      <c r="C90" s="95" t="s">
        <v>265</v>
      </c>
      <c r="D90" s="155">
        <v>368.7</v>
      </c>
      <c r="E90" s="155"/>
      <c r="F90" s="11"/>
      <c r="G90" s="11"/>
      <c r="H90" s="11">
        <v>0</v>
      </c>
      <c r="I90" s="141">
        <v>0</v>
      </c>
      <c r="J90" s="141"/>
      <c r="K90" s="96"/>
    </row>
    <row r="91" spans="1:11" ht="15.75" customHeight="1">
      <c r="A91" s="162" t="s">
        <v>356</v>
      </c>
      <c r="B91" s="162"/>
      <c r="C91" s="105" t="s">
        <v>355</v>
      </c>
      <c r="D91" s="163">
        <v>84426.41</v>
      </c>
      <c r="E91" s="163"/>
      <c r="F91" s="104">
        <v>69792</v>
      </c>
      <c r="G91" s="104">
        <v>69792</v>
      </c>
      <c r="H91" s="104">
        <v>18909.849999999999</v>
      </c>
      <c r="I91" s="164">
        <v>22.398026873344492</v>
      </c>
      <c r="J91" s="164"/>
      <c r="K91" s="103">
        <v>27.094581040806972</v>
      </c>
    </row>
    <row r="92" spans="1:11" ht="15" customHeight="1">
      <c r="A92" s="160" t="s">
        <v>101</v>
      </c>
      <c r="B92" s="160"/>
      <c r="C92" s="21" t="s">
        <v>100</v>
      </c>
      <c r="D92" s="161">
        <v>84426.41</v>
      </c>
      <c r="E92" s="161"/>
      <c r="F92" s="15">
        <v>69792</v>
      </c>
      <c r="G92" s="15">
        <v>69792</v>
      </c>
      <c r="H92" s="15">
        <v>18909.849999999999</v>
      </c>
      <c r="I92" s="143">
        <v>22.398026873344492</v>
      </c>
      <c r="J92" s="143"/>
      <c r="K92" s="97">
        <v>27.094581040806972</v>
      </c>
    </row>
    <row r="93" spans="1:11" ht="14.25" customHeight="1">
      <c r="A93" s="156" t="s">
        <v>284</v>
      </c>
      <c r="B93" s="156"/>
      <c r="C93" s="94" t="s">
        <v>283</v>
      </c>
      <c r="D93" s="157">
        <v>84426.41</v>
      </c>
      <c r="E93" s="157"/>
      <c r="F93" s="7">
        <v>69792</v>
      </c>
      <c r="G93" s="7">
        <v>69792</v>
      </c>
      <c r="H93" s="7">
        <v>18909.849999999999</v>
      </c>
      <c r="I93" s="138">
        <v>22.398026873344492</v>
      </c>
      <c r="J93" s="138"/>
      <c r="K93" s="93">
        <v>27.094581040806972</v>
      </c>
    </row>
    <row r="94" spans="1:11" ht="14.25" customHeight="1">
      <c r="A94" s="158" t="s">
        <v>97</v>
      </c>
      <c r="B94" s="158"/>
      <c r="C94" s="94" t="s">
        <v>282</v>
      </c>
      <c r="D94" s="157">
        <v>56905.78</v>
      </c>
      <c r="E94" s="157"/>
      <c r="F94" s="7">
        <v>69792</v>
      </c>
      <c r="G94" s="7">
        <v>69792</v>
      </c>
      <c r="H94" s="7">
        <v>6759.94</v>
      </c>
      <c r="I94" s="138">
        <v>11.879179935676129</v>
      </c>
      <c r="J94" s="138"/>
      <c r="K94" s="93">
        <v>9.6858379183860617</v>
      </c>
    </row>
    <row r="95" spans="1:11" ht="15" customHeight="1">
      <c r="A95" s="158" t="s">
        <v>281</v>
      </c>
      <c r="B95" s="158"/>
      <c r="C95" s="94" t="s">
        <v>280</v>
      </c>
      <c r="D95" s="157">
        <v>48554.3</v>
      </c>
      <c r="E95" s="157"/>
      <c r="F95" s="7"/>
      <c r="G95" s="7"/>
      <c r="H95" s="7">
        <v>5767.86</v>
      </c>
      <c r="I95" s="138">
        <v>11.879195045546943</v>
      </c>
      <c r="J95" s="138"/>
      <c r="K95" s="93"/>
    </row>
    <row r="96" spans="1:11" ht="14.25" customHeight="1">
      <c r="A96" s="154" t="s">
        <v>279</v>
      </c>
      <c r="B96" s="154"/>
      <c r="C96" s="95" t="s">
        <v>278</v>
      </c>
      <c r="D96" s="155">
        <v>48554.3</v>
      </c>
      <c r="E96" s="155"/>
      <c r="F96" s="11"/>
      <c r="G96" s="11"/>
      <c r="H96" s="11">
        <v>5767.86</v>
      </c>
      <c r="I96" s="141">
        <v>11.879195045546943</v>
      </c>
      <c r="J96" s="141"/>
      <c r="K96" s="96"/>
    </row>
    <row r="97" spans="1:11" ht="14.25" customHeight="1">
      <c r="A97" s="158" t="s">
        <v>268</v>
      </c>
      <c r="B97" s="158"/>
      <c r="C97" s="94" t="s">
        <v>267</v>
      </c>
      <c r="D97" s="157">
        <v>8351.48</v>
      </c>
      <c r="E97" s="157"/>
      <c r="F97" s="7"/>
      <c r="G97" s="7"/>
      <c r="H97" s="7">
        <v>992.08</v>
      </c>
      <c r="I97" s="138">
        <v>11.879092089066848</v>
      </c>
      <c r="J97" s="138"/>
      <c r="K97" s="93"/>
    </row>
    <row r="98" spans="1:11" ht="14.25" customHeight="1">
      <c r="A98" s="154" t="s">
        <v>266</v>
      </c>
      <c r="B98" s="154"/>
      <c r="C98" s="95" t="s">
        <v>265</v>
      </c>
      <c r="D98" s="155">
        <v>7526.06</v>
      </c>
      <c r="E98" s="155"/>
      <c r="F98" s="11"/>
      <c r="G98" s="11"/>
      <c r="H98" s="11">
        <v>894.02</v>
      </c>
      <c r="I98" s="141">
        <v>11.878991132146171</v>
      </c>
      <c r="J98" s="141"/>
      <c r="K98" s="96"/>
    </row>
    <row r="99" spans="1:11" ht="14.25" customHeight="1">
      <c r="A99" s="154" t="s">
        <v>264</v>
      </c>
      <c r="B99" s="154"/>
      <c r="C99" s="95" t="s">
        <v>263</v>
      </c>
      <c r="D99" s="155">
        <v>825.42</v>
      </c>
      <c r="E99" s="155"/>
      <c r="F99" s="11"/>
      <c r="G99" s="11"/>
      <c r="H99" s="11">
        <v>98.06</v>
      </c>
      <c r="I99" s="141">
        <v>11.880012599646241</v>
      </c>
      <c r="J99" s="141"/>
      <c r="K99" s="96"/>
    </row>
    <row r="100" spans="1:11" ht="15" customHeight="1">
      <c r="A100" s="158" t="s">
        <v>262</v>
      </c>
      <c r="B100" s="158"/>
      <c r="C100" s="94" t="s">
        <v>261</v>
      </c>
      <c r="D100" s="157">
        <v>19138.61</v>
      </c>
      <c r="E100" s="157"/>
      <c r="F100" s="7">
        <v>0</v>
      </c>
      <c r="G100" s="7">
        <v>0</v>
      </c>
      <c r="H100" s="7">
        <v>9174.48</v>
      </c>
      <c r="I100" s="138">
        <v>47.937023639647812</v>
      </c>
      <c r="J100" s="138"/>
      <c r="K100" s="93">
        <v>0</v>
      </c>
    </row>
    <row r="101" spans="1:11" ht="14.25" customHeight="1">
      <c r="A101" s="158" t="s">
        <v>212</v>
      </c>
      <c r="B101" s="158"/>
      <c r="C101" s="94" t="s">
        <v>199</v>
      </c>
      <c r="D101" s="157">
        <v>19138.61</v>
      </c>
      <c r="E101" s="157"/>
      <c r="F101" s="7"/>
      <c r="G101" s="7"/>
      <c r="H101" s="7">
        <v>9174.48</v>
      </c>
      <c r="I101" s="138">
        <v>47.937023639647812</v>
      </c>
      <c r="J101" s="138"/>
      <c r="K101" s="93"/>
    </row>
    <row r="102" spans="1:11" ht="14.25" customHeight="1">
      <c r="A102" s="154" t="s">
        <v>203</v>
      </c>
      <c r="B102" s="154"/>
      <c r="C102" s="95" t="s">
        <v>202</v>
      </c>
      <c r="D102" s="155">
        <v>2309.5</v>
      </c>
      <c r="E102" s="155"/>
      <c r="F102" s="11"/>
      <c r="G102" s="11"/>
      <c r="H102" s="11">
        <v>6921.33</v>
      </c>
      <c r="I102" s="141">
        <v>299.68954319116688</v>
      </c>
      <c r="J102" s="141"/>
      <c r="K102" s="96"/>
    </row>
    <row r="103" spans="1:11" ht="14.25" customHeight="1">
      <c r="A103" s="154" t="s">
        <v>201</v>
      </c>
      <c r="B103" s="154"/>
      <c r="C103" s="27" t="s">
        <v>338</v>
      </c>
      <c r="D103" s="155">
        <v>16829.11</v>
      </c>
      <c r="E103" s="155"/>
      <c r="F103" s="11"/>
      <c r="G103" s="11"/>
      <c r="H103" s="11">
        <v>2253.15</v>
      </c>
      <c r="I103" s="141">
        <v>13.388408537349864</v>
      </c>
      <c r="J103" s="141"/>
      <c r="K103" s="96"/>
    </row>
    <row r="104" spans="1:11" ht="14.25" customHeight="1">
      <c r="A104" s="158" t="s">
        <v>198</v>
      </c>
      <c r="B104" s="158"/>
      <c r="C104" s="94" t="s">
        <v>197</v>
      </c>
      <c r="D104" s="157">
        <v>8382.02</v>
      </c>
      <c r="E104" s="157"/>
      <c r="F104" s="7">
        <v>0</v>
      </c>
      <c r="G104" s="7">
        <v>0</v>
      </c>
      <c r="H104" s="7">
        <v>2975.43</v>
      </c>
      <c r="I104" s="138">
        <v>35.49776784116478</v>
      </c>
      <c r="J104" s="138"/>
      <c r="K104" s="93">
        <v>0</v>
      </c>
    </row>
    <row r="105" spans="1:11" ht="15" customHeight="1">
      <c r="A105" s="158" t="s">
        <v>196</v>
      </c>
      <c r="B105" s="158"/>
      <c r="C105" s="94" t="s">
        <v>195</v>
      </c>
      <c r="D105" s="157">
        <v>8382.02</v>
      </c>
      <c r="E105" s="157"/>
      <c r="F105" s="7"/>
      <c r="G105" s="7"/>
      <c r="H105" s="7">
        <v>2975.43</v>
      </c>
      <c r="I105" s="138">
        <v>35.49776784116478</v>
      </c>
      <c r="J105" s="138"/>
      <c r="K105" s="93"/>
    </row>
    <row r="106" spans="1:11" ht="14.25" customHeight="1">
      <c r="A106" s="154" t="s">
        <v>190</v>
      </c>
      <c r="B106" s="154"/>
      <c r="C106" s="95" t="s">
        <v>189</v>
      </c>
      <c r="D106" s="155">
        <v>8382.02</v>
      </c>
      <c r="E106" s="155"/>
      <c r="F106" s="11"/>
      <c r="G106" s="11"/>
      <c r="H106" s="11">
        <v>2975.43</v>
      </c>
      <c r="I106" s="141">
        <v>35.49776784116478</v>
      </c>
      <c r="J106" s="141"/>
      <c r="K106" s="96"/>
    </row>
    <row r="107" spans="1:11" ht="15.75" customHeight="1">
      <c r="A107" s="162" t="s">
        <v>354</v>
      </c>
      <c r="B107" s="162"/>
      <c r="C107" s="105" t="s">
        <v>353</v>
      </c>
      <c r="D107" s="163">
        <v>0</v>
      </c>
      <c r="E107" s="163"/>
      <c r="F107" s="104">
        <v>1253</v>
      </c>
      <c r="G107" s="104">
        <v>1253</v>
      </c>
      <c r="H107" s="104">
        <v>0</v>
      </c>
      <c r="I107" s="164">
        <v>0</v>
      </c>
      <c r="J107" s="164"/>
      <c r="K107" s="103">
        <v>0</v>
      </c>
    </row>
    <row r="108" spans="1:11" ht="14.25" customHeight="1">
      <c r="A108" s="160" t="s">
        <v>101</v>
      </c>
      <c r="B108" s="160"/>
      <c r="C108" s="21" t="s">
        <v>100</v>
      </c>
      <c r="D108" s="161">
        <v>0</v>
      </c>
      <c r="E108" s="161"/>
      <c r="F108" s="15">
        <v>1253</v>
      </c>
      <c r="G108" s="15">
        <v>1253</v>
      </c>
      <c r="H108" s="15">
        <v>0</v>
      </c>
      <c r="I108" s="143">
        <v>0</v>
      </c>
      <c r="J108" s="143"/>
      <c r="K108" s="97">
        <v>0</v>
      </c>
    </row>
    <row r="109" spans="1:11" ht="14.25" customHeight="1">
      <c r="A109" s="156" t="s">
        <v>284</v>
      </c>
      <c r="B109" s="156"/>
      <c r="C109" s="94" t="s">
        <v>283</v>
      </c>
      <c r="D109" s="157">
        <v>0</v>
      </c>
      <c r="E109" s="157"/>
      <c r="F109" s="7">
        <v>1253</v>
      </c>
      <c r="G109" s="7">
        <v>1253</v>
      </c>
      <c r="H109" s="7">
        <v>0</v>
      </c>
      <c r="I109" s="138">
        <v>0</v>
      </c>
      <c r="J109" s="138"/>
      <c r="K109" s="93">
        <v>0</v>
      </c>
    </row>
    <row r="110" spans="1:11" ht="26.25" customHeight="1">
      <c r="A110" s="158" t="s">
        <v>172</v>
      </c>
      <c r="B110" s="158"/>
      <c r="C110" s="94" t="s">
        <v>171</v>
      </c>
      <c r="D110" s="157">
        <v>0</v>
      </c>
      <c r="E110" s="157"/>
      <c r="F110" s="7">
        <v>1253</v>
      </c>
      <c r="G110" s="7">
        <v>1253</v>
      </c>
      <c r="H110" s="7">
        <v>0</v>
      </c>
      <c r="I110" s="138">
        <v>0</v>
      </c>
      <c r="J110" s="138"/>
      <c r="K110" s="93">
        <v>0</v>
      </c>
    </row>
    <row r="111" spans="1:11" ht="27.75" customHeight="1">
      <c r="A111" s="162" t="s">
        <v>352</v>
      </c>
      <c r="B111" s="162"/>
      <c r="C111" s="105" t="s">
        <v>351</v>
      </c>
      <c r="D111" s="163">
        <v>1609235.32</v>
      </c>
      <c r="E111" s="163"/>
      <c r="F111" s="104">
        <v>1507157</v>
      </c>
      <c r="G111" s="104">
        <v>1507157</v>
      </c>
      <c r="H111" s="104">
        <v>1531807.51</v>
      </c>
      <c r="I111" s="164">
        <v>95.188534017510875</v>
      </c>
      <c r="J111" s="164"/>
      <c r="K111" s="103">
        <v>101.63556351461725</v>
      </c>
    </row>
    <row r="112" spans="1:11" ht="14.25" customHeight="1">
      <c r="A112" s="160" t="s">
        <v>101</v>
      </c>
      <c r="B112" s="160"/>
      <c r="C112" s="21" t="s">
        <v>100</v>
      </c>
      <c r="D112" s="161">
        <v>1607938.47</v>
      </c>
      <c r="E112" s="161"/>
      <c r="F112" s="15">
        <v>1507157</v>
      </c>
      <c r="G112" s="15">
        <v>1507157</v>
      </c>
      <c r="H112" s="15">
        <v>1531807.51</v>
      </c>
      <c r="I112" s="143">
        <v>95.265306389491371</v>
      </c>
      <c r="J112" s="143"/>
      <c r="K112" s="97">
        <v>101.63556351461725</v>
      </c>
    </row>
    <row r="113" spans="1:11" ht="14.25" customHeight="1">
      <c r="A113" s="156" t="s">
        <v>284</v>
      </c>
      <c r="B113" s="156"/>
      <c r="C113" s="94" t="s">
        <v>283</v>
      </c>
      <c r="D113" s="157">
        <v>1503640.08</v>
      </c>
      <c r="E113" s="157"/>
      <c r="F113" s="7">
        <v>1319217</v>
      </c>
      <c r="G113" s="7">
        <v>1319217</v>
      </c>
      <c r="H113" s="7">
        <v>1367214.41</v>
      </c>
      <c r="I113" s="138">
        <v>90.926973029343557</v>
      </c>
      <c r="J113" s="138"/>
      <c r="K113" s="93">
        <v>103.63832561284458</v>
      </c>
    </row>
    <row r="114" spans="1:11" ht="14.25" customHeight="1">
      <c r="A114" s="158" t="s">
        <v>262</v>
      </c>
      <c r="B114" s="158"/>
      <c r="C114" s="94" t="s">
        <v>261</v>
      </c>
      <c r="D114" s="157">
        <v>1404859.5</v>
      </c>
      <c r="E114" s="157"/>
      <c r="F114" s="7">
        <v>1200486</v>
      </c>
      <c r="G114" s="7">
        <v>1200486</v>
      </c>
      <c r="H114" s="7">
        <v>1275209.8799999999</v>
      </c>
      <c r="I114" s="138">
        <v>90.771346173763277</v>
      </c>
      <c r="J114" s="138"/>
      <c r="K114" s="93">
        <v>106.22446909001853</v>
      </c>
    </row>
    <row r="115" spans="1:11" ht="14.25" customHeight="1">
      <c r="A115" s="158" t="s">
        <v>260</v>
      </c>
      <c r="B115" s="158"/>
      <c r="C115" s="94" t="s">
        <v>259</v>
      </c>
      <c r="D115" s="157">
        <v>61510.95</v>
      </c>
      <c r="E115" s="157"/>
      <c r="F115" s="7"/>
      <c r="G115" s="7"/>
      <c r="H115" s="7">
        <v>33419.620000000003</v>
      </c>
      <c r="I115" s="138">
        <v>54.331171929550756</v>
      </c>
      <c r="J115" s="138"/>
      <c r="K115" s="93"/>
    </row>
    <row r="116" spans="1:11" ht="14.25" customHeight="1">
      <c r="A116" s="154" t="s">
        <v>258</v>
      </c>
      <c r="B116" s="154"/>
      <c r="C116" s="95" t="s">
        <v>257</v>
      </c>
      <c r="D116" s="155">
        <v>44884.21</v>
      </c>
      <c r="E116" s="155"/>
      <c r="F116" s="11"/>
      <c r="G116" s="11"/>
      <c r="H116" s="11">
        <v>23529.82</v>
      </c>
      <c r="I116" s="141">
        <v>52.423380070630628</v>
      </c>
      <c r="J116" s="141"/>
      <c r="K116" s="96"/>
    </row>
    <row r="117" spans="1:11" ht="14.25" customHeight="1">
      <c r="A117" s="154" t="s">
        <v>256</v>
      </c>
      <c r="B117" s="154"/>
      <c r="C117" s="95" t="s">
        <v>255</v>
      </c>
      <c r="D117" s="155">
        <v>3292.4</v>
      </c>
      <c r="E117" s="155"/>
      <c r="F117" s="11"/>
      <c r="G117" s="11"/>
      <c r="H117" s="11">
        <v>2788.5</v>
      </c>
      <c r="I117" s="141">
        <v>84.695055278823958</v>
      </c>
      <c r="J117" s="141"/>
      <c r="K117" s="96"/>
    </row>
    <row r="118" spans="1:11" ht="15" customHeight="1">
      <c r="A118" s="154" t="s">
        <v>254</v>
      </c>
      <c r="B118" s="154"/>
      <c r="C118" s="95" t="s">
        <v>253</v>
      </c>
      <c r="D118" s="155">
        <v>13334.34</v>
      </c>
      <c r="E118" s="155"/>
      <c r="F118" s="11"/>
      <c r="G118" s="11"/>
      <c r="H118" s="11">
        <v>7101.3</v>
      </c>
      <c r="I118" s="141">
        <v>53.255729192445976</v>
      </c>
      <c r="J118" s="141"/>
      <c r="K118" s="96"/>
    </row>
    <row r="119" spans="1:11" ht="14.25" customHeight="1">
      <c r="A119" s="158" t="s">
        <v>250</v>
      </c>
      <c r="B119" s="158"/>
      <c r="C119" s="94" t="s">
        <v>249</v>
      </c>
      <c r="D119" s="157">
        <v>430935.71</v>
      </c>
      <c r="E119" s="157"/>
      <c r="F119" s="7"/>
      <c r="G119" s="7"/>
      <c r="H119" s="7">
        <v>445713.5</v>
      </c>
      <c r="I119" s="138">
        <v>103.42923309836634</v>
      </c>
      <c r="J119" s="138"/>
      <c r="K119" s="93"/>
    </row>
    <row r="120" spans="1:11" ht="14.25" customHeight="1">
      <c r="A120" s="154" t="s">
        <v>248</v>
      </c>
      <c r="B120" s="154"/>
      <c r="C120" s="95" t="s">
        <v>247</v>
      </c>
      <c r="D120" s="155">
        <v>153691.37</v>
      </c>
      <c r="E120" s="155"/>
      <c r="F120" s="11"/>
      <c r="G120" s="11"/>
      <c r="H120" s="11">
        <v>146120.14000000001</v>
      </c>
      <c r="I120" s="141">
        <v>95.073744218689697</v>
      </c>
      <c r="J120" s="141"/>
      <c r="K120" s="96"/>
    </row>
    <row r="121" spans="1:11" ht="14.25" customHeight="1">
      <c r="A121" s="154" t="s">
        <v>244</v>
      </c>
      <c r="B121" s="154"/>
      <c r="C121" s="95" t="s">
        <v>243</v>
      </c>
      <c r="D121" s="155">
        <v>270334.92</v>
      </c>
      <c r="E121" s="155"/>
      <c r="F121" s="11"/>
      <c r="G121" s="11"/>
      <c r="H121" s="11">
        <v>282660.93</v>
      </c>
      <c r="I121" s="141">
        <v>104.55953304145835</v>
      </c>
      <c r="J121" s="141"/>
      <c r="K121" s="96"/>
    </row>
    <row r="122" spans="1:11" ht="14.25" customHeight="1">
      <c r="A122" s="154" t="s">
        <v>242</v>
      </c>
      <c r="B122" s="154"/>
      <c r="C122" s="95" t="s">
        <v>241</v>
      </c>
      <c r="D122" s="155">
        <v>3830.53</v>
      </c>
      <c r="E122" s="155"/>
      <c r="F122" s="11"/>
      <c r="G122" s="11"/>
      <c r="H122" s="11">
        <v>9615.9599999999991</v>
      </c>
      <c r="I122" s="141">
        <v>251.03471321200982</v>
      </c>
      <c r="J122" s="141"/>
      <c r="K122" s="96"/>
    </row>
    <row r="123" spans="1:11" ht="15" customHeight="1">
      <c r="A123" s="154" t="s">
        <v>240</v>
      </c>
      <c r="B123" s="154"/>
      <c r="C123" s="95" t="s">
        <v>239</v>
      </c>
      <c r="D123" s="155">
        <v>1477.2</v>
      </c>
      <c r="E123" s="155"/>
      <c r="F123" s="11"/>
      <c r="G123" s="11"/>
      <c r="H123" s="11">
        <v>5244.18</v>
      </c>
      <c r="I123" s="141">
        <v>355.00812347684808</v>
      </c>
      <c r="J123" s="141"/>
      <c r="K123" s="96"/>
    </row>
    <row r="124" spans="1:11" ht="14.25" customHeight="1">
      <c r="A124" s="154" t="s">
        <v>238</v>
      </c>
      <c r="B124" s="154"/>
      <c r="C124" s="95" t="s">
        <v>237</v>
      </c>
      <c r="D124" s="155">
        <v>1601.69</v>
      </c>
      <c r="E124" s="155"/>
      <c r="F124" s="11"/>
      <c r="G124" s="11"/>
      <c r="H124" s="11">
        <v>2072.29</v>
      </c>
      <c r="I124" s="141">
        <v>129.38146582672053</v>
      </c>
      <c r="J124" s="141"/>
      <c r="K124" s="96"/>
    </row>
    <row r="125" spans="1:11" ht="14.25" customHeight="1">
      <c r="A125" s="158" t="s">
        <v>236</v>
      </c>
      <c r="B125" s="158"/>
      <c r="C125" s="94" t="s">
        <v>235</v>
      </c>
      <c r="D125" s="157">
        <v>824424.13</v>
      </c>
      <c r="E125" s="157"/>
      <c r="F125" s="7"/>
      <c r="G125" s="7"/>
      <c r="H125" s="7">
        <v>744041.51</v>
      </c>
      <c r="I125" s="138">
        <v>90.249846277546482</v>
      </c>
      <c r="J125" s="138"/>
      <c r="K125" s="93"/>
    </row>
    <row r="126" spans="1:11" ht="14.25" customHeight="1">
      <c r="A126" s="154" t="s">
        <v>234</v>
      </c>
      <c r="B126" s="154"/>
      <c r="C126" s="95" t="s">
        <v>233</v>
      </c>
      <c r="D126" s="155">
        <v>93041.07</v>
      </c>
      <c r="E126" s="155"/>
      <c r="F126" s="11"/>
      <c r="G126" s="11"/>
      <c r="H126" s="11">
        <v>55483.11</v>
      </c>
      <c r="I126" s="141">
        <v>59.632923396087335</v>
      </c>
      <c r="J126" s="141"/>
      <c r="K126" s="96"/>
    </row>
    <row r="127" spans="1:11" ht="14.25" customHeight="1">
      <c r="A127" s="154" t="s">
        <v>232</v>
      </c>
      <c r="B127" s="154"/>
      <c r="C127" s="95" t="s">
        <v>231</v>
      </c>
      <c r="D127" s="155">
        <v>179193.46</v>
      </c>
      <c r="E127" s="155"/>
      <c r="F127" s="11"/>
      <c r="G127" s="11"/>
      <c r="H127" s="11">
        <v>283379.12</v>
      </c>
      <c r="I127" s="141">
        <v>158.14144109946869</v>
      </c>
      <c r="J127" s="141"/>
      <c r="K127" s="96"/>
    </row>
    <row r="128" spans="1:11" ht="15" customHeight="1">
      <c r="A128" s="154" t="s">
        <v>230</v>
      </c>
      <c r="B128" s="154"/>
      <c r="C128" s="95" t="s">
        <v>229</v>
      </c>
      <c r="D128" s="155">
        <v>22671.24</v>
      </c>
      <c r="E128" s="155"/>
      <c r="F128" s="11"/>
      <c r="G128" s="11"/>
      <c r="H128" s="11">
        <v>20283.55</v>
      </c>
      <c r="I128" s="141">
        <v>89.468198475248812</v>
      </c>
      <c r="J128" s="141"/>
      <c r="K128" s="96"/>
    </row>
    <row r="129" spans="1:11" ht="14.25" customHeight="1">
      <c r="A129" s="154" t="s">
        <v>228</v>
      </c>
      <c r="B129" s="154"/>
      <c r="C129" s="95" t="s">
        <v>227</v>
      </c>
      <c r="D129" s="155">
        <v>38890.33</v>
      </c>
      <c r="E129" s="155"/>
      <c r="F129" s="11"/>
      <c r="G129" s="11"/>
      <c r="H129" s="11">
        <v>45163.360000000001</v>
      </c>
      <c r="I129" s="141">
        <v>116.13005083783038</v>
      </c>
      <c r="J129" s="141"/>
      <c r="K129" s="96"/>
    </row>
    <row r="130" spans="1:11" ht="14.25" customHeight="1">
      <c r="A130" s="154" t="s">
        <v>226</v>
      </c>
      <c r="B130" s="154"/>
      <c r="C130" s="95" t="s">
        <v>225</v>
      </c>
      <c r="D130" s="155">
        <v>74123.53</v>
      </c>
      <c r="E130" s="155"/>
      <c r="F130" s="11"/>
      <c r="G130" s="11"/>
      <c r="H130" s="11">
        <v>79096.679999999993</v>
      </c>
      <c r="I130" s="141">
        <v>106.7092730203216</v>
      </c>
      <c r="J130" s="141"/>
      <c r="K130" s="96"/>
    </row>
    <row r="131" spans="1:11" ht="14.25" customHeight="1">
      <c r="A131" s="154" t="s">
        <v>222</v>
      </c>
      <c r="B131" s="154"/>
      <c r="C131" s="95" t="s">
        <v>221</v>
      </c>
      <c r="D131" s="155">
        <v>275378.87</v>
      </c>
      <c r="E131" s="155"/>
      <c r="F131" s="11"/>
      <c r="G131" s="11"/>
      <c r="H131" s="11">
        <v>15578.98</v>
      </c>
      <c r="I131" s="141">
        <v>5.657289537138416</v>
      </c>
      <c r="J131" s="141"/>
      <c r="K131" s="96"/>
    </row>
    <row r="132" spans="1:11" ht="14.25" customHeight="1">
      <c r="A132" s="154" t="s">
        <v>220</v>
      </c>
      <c r="B132" s="154"/>
      <c r="C132" s="95" t="s">
        <v>219</v>
      </c>
      <c r="D132" s="155">
        <v>63871.32</v>
      </c>
      <c r="E132" s="155"/>
      <c r="F132" s="11"/>
      <c r="G132" s="11"/>
      <c r="H132" s="11">
        <v>64661.83</v>
      </c>
      <c r="I132" s="141">
        <v>101.23766034583284</v>
      </c>
      <c r="J132" s="141"/>
      <c r="K132" s="96"/>
    </row>
    <row r="133" spans="1:11" ht="15" customHeight="1">
      <c r="A133" s="154" t="s">
        <v>218</v>
      </c>
      <c r="B133" s="154"/>
      <c r="C133" s="95" t="s">
        <v>217</v>
      </c>
      <c r="D133" s="155">
        <v>77254.31</v>
      </c>
      <c r="E133" s="155"/>
      <c r="F133" s="11"/>
      <c r="G133" s="11"/>
      <c r="H133" s="11">
        <v>180394.88</v>
      </c>
      <c r="I133" s="141">
        <v>233.50785218326331</v>
      </c>
      <c r="J133" s="141"/>
      <c r="K133" s="96"/>
    </row>
    <row r="134" spans="1:11" ht="14.25" customHeight="1">
      <c r="A134" s="158" t="s">
        <v>216</v>
      </c>
      <c r="B134" s="158"/>
      <c r="C134" s="94" t="s">
        <v>215</v>
      </c>
      <c r="D134" s="157">
        <v>46042.879999999997</v>
      </c>
      <c r="E134" s="157"/>
      <c r="F134" s="7"/>
      <c r="G134" s="7"/>
      <c r="H134" s="7">
        <v>10515.07</v>
      </c>
      <c r="I134" s="138">
        <v>22.837559249117348</v>
      </c>
      <c r="J134" s="138"/>
      <c r="K134" s="93"/>
    </row>
    <row r="135" spans="1:11" ht="14.25" customHeight="1">
      <c r="A135" s="154" t="s">
        <v>214</v>
      </c>
      <c r="B135" s="154"/>
      <c r="C135" s="95" t="s">
        <v>213</v>
      </c>
      <c r="D135" s="155">
        <v>46042.879999999997</v>
      </c>
      <c r="E135" s="155"/>
      <c r="F135" s="11"/>
      <c r="G135" s="11"/>
      <c r="H135" s="11">
        <v>10515.07</v>
      </c>
      <c r="I135" s="141">
        <v>22.837559249117348</v>
      </c>
      <c r="J135" s="141"/>
      <c r="K135" s="96"/>
    </row>
    <row r="136" spans="1:11" ht="14.25" customHeight="1">
      <c r="A136" s="158" t="s">
        <v>212</v>
      </c>
      <c r="B136" s="158"/>
      <c r="C136" s="94" t="s">
        <v>199</v>
      </c>
      <c r="D136" s="157">
        <v>41945.83</v>
      </c>
      <c r="E136" s="157"/>
      <c r="F136" s="7"/>
      <c r="G136" s="7"/>
      <c r="H136" s="7">
        <v>41520.18</v>
      </c>
      <c r="I136" s="138">
        <v>98.985238818733592</v>
      </c>
      <c r="J136" s="138"/>
      <c r="K136" s="93"/>
    </row>
    <row r="137" spans="1:11" ht="14.25" customHeight="1">
      <c r="A137" s="154" t="s">
        <v>209</v>
      </c>
      <c r="B137" s="154"/>
      <c r="C137" s="95" t="s">
        <v>208</v>
      </c>
      <c r="D137" s="155">
        <v>30856.09</v>
      </c>
      <c r="E137" s="155"/>
      <c r="F137" s="11"/>
      <c r="G137" s="11"/>
      <c r="H137" s="11">
        <v>36408.199999999997</v>
      </c>
      <c r="I137" s="141">
        <v>117.99356302110864</v>
      </c>
      <c r="J137" s="141"/>
      <c r="K137" s="96"/>
    </row>
    <row r="138" spans="1:11" ht="15" customHeight="1">
      <c r="A138" s="154" t="s">
        <v>207</v>
      </c>
      <c r="B138" s="154"/>
      <c r="C138" s="95" t="s">
        <v>206</v>
      </c>
      <c r="D138" s="155">
        <v>9150.41</v>
      </c>
      <c r="E138" s="155"/>
      <c r="F138" s="11"/>
      <c r="G138" s="11"/>
      <c r="H138" s="11">
        <v>4473.78</v>
      </c>
      <c r="I138" s="141">
        <v>48.891579721564391</v>
      </c>
      <c r="J138" s="141"/>
      <c r="K138" s="96"/>
    </row>
    <row r="139" spans="1:11" ht="14.25" customHeight="1">
      <c r="A139" s="154" t="s">
        <v>205</v>
      </c>
      <c r="B139" s="154"/>
      <c r="C139" s="95" t="s">
        <v>204</v>
      </c>
      <c r="D139" s="155">
        <v>1939.33</v>
      </c>
      <c r="E139" s="155"/>
      <c r="F139" s="11"/>
      <c r="G139" s="11"/>
      <c r="H139" s="11">
        <v>306.8</v>
      </c>
      <c r="I139" s="141">
        <v>15.819896562214787</v>
      </c>
      <c r="J139" s="141"/>
      <c r="K139" s="96"/>
    </row>
    <row r="140" spans="1:11" ht="14.25" customHeight="1">
      <c r="A140" s="154" t="s">
        <v>203</v>
      </c>
      <c r="B140" s="154"/>
      <c r="C140" s="95" t="s">
        <v>202</v>
      </c>
      <c r="D140" s="155">
        <v>0</v>
      </c>
      <c r="E140" s="155"/>
      <c r="F140" s="11"/>
      <c r="G140" s="11"/>
      <c r="H140" s="11">
        <v>331.4</v>
      </c>
      <c r="I140" s="141">
        <v>0</v>
      </c>
      <c r="J140" s="141"/>
      <c r="K140" s="96"/>
    </row>
    <row r="141" spans="1:11" ht="14.25" customHeight="1">
      <c r="A141" s="158" t="s">
        <v>198</v>
      </c>
      <c r="B141" s="158"/>
      <c r="C141" s="94" t="s">
        <v>197</v>
      </c>
      <c r="D141" s="157">
        <v>18510.18</v>
      </c>
      <c r="E141" s="157"/>
      <c r="F141" s="7">
        <v>15632</v>
      </c>
      <c r="G141" s="7">
        <v>15632</v>
      </c>
      <c r="H141" s="7">
        <v>17124.53</v>
      </c>
      <c r="I141" s="138">
        <v>92.514119257619313</v>
      </c>
      <c r="J141" s="138"/>
      <c r="K141" s="93">
        <v>109.54791453428864</v>
      </c>
    </row>
    <row r="142" spans="1:11" ht="14.25" customHeight="1">
      <c r="A142" s="158" t="s">
        <v>198</v>
      </c>
      <c r="B142" s="158"/>
      <c r="C142" s="94" t="s">
        <v>197</v>
      </c>
      <c r="D142" s="157">
        <v>0</v>
      </c>
      <c r="E142" s="157"/>
      <c r="F142" s="7"/>
      <c r="G142" s="7"/>
      <c r="H142" s="7">
        <v>0</v>
      </c>
      <c r="I142" s="138">
        <v>0</v>
      </c>
      <c r="J142" s="138"/>
      <c r="K142" s="93"/>
    </row>
    <row r="143" spans="1:11" ht="15" customHeight="1">
      <c r="A143" s="154" t="s">
        <v>198</v>
      </c>
      <c r="B143" s="154"/>
      <c r="C143" s="95" t="s">
        <v>197</v>
      </c>
      <c r="D143" s="155">
        <v>0</v>
      </c>
      <c r="E143" s="155"/>
      <c r="F143" s="11"/>
      <c r="G143" s="11"/>
      <c r="H143" s="11">
        <v>0</v>
      </c>
      <c r="I143" s="141">
        <v>0</v>
      </c>
      <c r="J143" s="141"/>
      <c r="K143" s="96"/>
    </row>
    <row r="144" spans="1:11" ht="14.25" customHeight="1">
      <c r="A144" s="158" t="s">
        <v>196</v>
      </c>
      <c r="B144" s="158"/>
      <c r="C144" s="94" t="s">
        <v>195</v>
      </c>
      <c r="D144" s="157">
        <v>18510.18</v>
      </c>
      <c r="E144" s="157"/>
      <c r="F144" s="7"/>
      <c r="G144" s="7"/>
      <c r="H144" s="7">
        <v>17124.53</v>
      </c>
      <c r="I144" s="138">
        <v>92.514119257619313</v>
      </c>
      <c r="J144" s="138"/>
      <c r="K144" s="93"/>
    </row>
    <row r="145" spans="1:11" ht="14.25" customHeight="1">
      <c r="A145" s="154" t="s">
        <v>194</v>
      </c>
      <c r="B145" s="154"/>
      <c r="C145" s="95" t="s">
        <v>193</v>
      </c>
      <c r="D145" s="155">
        <v>18510.150000000001</v>
      </c>
      <c r="E145" s="155"/>
      <c r="F145" s="11"/>
      <c r="G145" s="11"/>
      <c r="H145" s="11">
        <v>17093.88</v>
      </c>
      <c r="I145" s="141">
        <v>92.348684370467012</v>
      </c>
      <c r="J145" s="141"/>
      <c r="K145" s="96"/>
    </row>
    <row r="146" spans="1:11" ht="14.25" customHeight="1">
      <c r="A146" s="154" t="s">
        <v>190</v>
      </c>
      <c r="B146" s="154"/>
      <c r="C146" s="95" t="s">
        <v>189</v>
      </c>
      <c r="D146" s="155">
        <v>0.03</v>
      </c>
      <c r="E146" s="155"/>
      <c r="F146" s="11"/>
      <c r="G146" s="11"/>
      <c r="H146" s="11">
        <v>30.65</v>
      </c>
      <c r="I146" s="141">
        <v>102166.66666666667</v>
      </c>
      <c r="J146" s="141"/>
      <c r="K146" s="96"/>
    </row>
    <row r="147" spans="1:11" ht="26.25" customHeight="1">
      <c r="A147" s="158" t="s">
        <v>172</v>
      </c>
      <c r="B147" s="158"/>
      <c r="C147" s="94" t="s">
        <v>171</v>
      </c>
      <c r="D147" s="157">
        <v>80270.399999999994</v>
      </c>
      <c r="E147" s="157"/>
      <c r="F147" s="7">
        <v>103099</v>
      </c>
      <c r="G147" s="7">
        <v>103099</v>
      </c>
      <c r="H147" s="7">
        <v>74880</v>
      </c>
      <c r="I147" s="138">
        <v>93.284697721700638</v>
      </c>
      <c r="J147" s="138"/>
      <c r="K147" s="93">
        <v>72.629220458006387</v>
      </c>
    </row>
    <row r="148" spans="1:11" ht="14.25" customHeight="1">
      <c r="A148" s="158" t="s">
        <v>170</v>
      </c>
      <c r="B148" s="158"/>
      <c r="C148" s="94" t="s">
        <v>169</v>
      </c>
      <c r="D148" s="157">
        <v>80270.399999999994</v>
      </c>
      <c r="E148" s="157"/>
      <c r="F148" s="7"/>
      <c r="G148" s="7"/>
      <c r="H148" s="7">
        <v>74880</v>
      </c>
      <c r="I148" s="138">
        <v>93.284697721700638</v>
      </c>
      <c r="J148" s="138"/>
      <c r="K148" s="93"/>
    </row>
    <row r="149" spans="1:11" ht="14.25" customHeight="1">
      <c r="A149" s="154" t="s">
        <v>168</v>
      </c>
      <c r="B149" s="154"/>
      <c r="C149" s="95" t="s">
        <v>167</v>
      </c>
      <c r="D149" s="155">
        <v>80270.399999999994</v>
      </c>
      <c r="E149" s="155"/>
      <c r="F149" s="11"/>
      <c r="G149" s="11"/>
      <c r="H149" s="11">
        <v>74880</v>
      </c>
      <c r="I149" s="141">
        <v>93.284697721700638</v>
      </c>
      <c r="J149" s="141"/>
      <c r="K149" s="96"/>
    </row>
    <row r="150" spans="1:11" ht="15" customHeight="1">
      <c r="A150" s="156" t="s">
        <v>158</v>
      </c>
      <c r="B150" s="156"/>
      <c r="C150" s="94" t="s">
        <v>157</v>
      </c>
      <c r="D150" s="157">
        <v>104298.39</v>
      </c>
      <c r="E150" s="157"/>
      <c r="F150" s="7">
        <v>187940</v>
      </c>
      <c r="G150" s="7">
        <v>187940</v>
      </c>
      <c r="H150" s="7">
        <v>164593.1</v>
      </c>
      <c r="I150" s="138">
        <v>157.8098185408231</v>
      </c>
      <c r="J150" s="138"/>
      <c r="K150" s="93">
        <v>87.577471533468128</v>
      </c>
    </row>
    <row r="151" spans="1:11" ht="14.25" customHeight="1">
      <c r="A151" s="158" t="s">
        <v>156</v>
      </c>
      <c r="B151" s="158"/>
      <c r="C151" s="94" t="s">
        <v>155</v>
      </c>
      <c r="D151" s="157">
        <v>552</v>
      </c>
      <c r="E151" s="157"/>
      <c r="F151" s="7">
        <v>10330</v>
      </c>
      <c r="G151" s="7">
        <v>10330</v>
      </c>
      <c r="H151" s="7">
        <v>0</v>
      </c>
      <c r="I151" s="138">
        <v>0</v>
      </c>
      <c r="J151" s="138"/>
      <c r="K151" s="93">
        <v>0</v>
      </c>
    </row>
    <row r="152" spans="1:11" ht="14.25" customHeight="1">
      <c r="A152" s="158" t="s">
        <v>154</v>
      </c>
      <c r="B152" s="158"/>
      <c r="C152" s="94" t="s">
        <v>153</v>
      </c>
      <c r="D152" s="157">
        <v>552</v>
      </c>
      <c r="E152" s="157"/>
      <c r="F152" s="7"/>
      <c r="G152" s="7"/>
      <c r="H152" s="7">
        <v>0</v>
      </c>
      <c r="I152" s="138">
        <v>0</v>
      </c>
      <c r="J152" s="138"/>
      <c r="K152" s="93"/>
    </row>
    <row r="153" spans="1:11" ht="15" customHeight="1">
      <c r="A153" s="154" t="s">
        <v>152</v>
      </c>
      <c r="B153" s="154"/>
      <c r="C153" s="95" t="s">
        <v>151</v>
      </c>
      <c r="D153" s="155">
        <v>552</v>
      </c>
      <c r="E153" s="155"/>
      <c r="F153" s="11"/>
      <c r="G153" s="11"/>
      <c r="H153" s="11">
        <v>0</v>
      </c>
      <c r="I153" s="141">
        <v>0</v>
      </c>
      <c r="J153" s="141"/>
      <c r="K153" s="96"/>
    </row>
    <row r="154" spans="1:11" ht="14.25" customHeight="1">
      <c r="A154" s="158" t="s">
        <v>148</v>
      </c>
      <c r="B154" s="158"/>
      <c r="C154" s="94" t="s">
        <v>147</v>
      </c>
      <c r="D154" s="157">
        <v>103746.39</v>
      </c>
      <c r="E154" s="157"/>
      <c r="F154" s="7">
        <v>177610</v>
      </c>
      <c r="G154" s="7">
        <v>177610</v>
      </c>
      <c r="H154" s="7">
        <v>164593.1</v>
      </c>
      <c r="I154" s="138">
        <v>158.64947204428029</v>
      </c>
      <c r="J154" s="138"/>
      <c r="K154" s="93">
        <v>92.671077078993292</v>
      </c>
    </row>
    <row r="155" spans="1:11" ht="14.25" customHeight="1">
      <c r="A155" s="158" t="s">
        <v>146</v>
      </c>
      <c r="B155" s="158"/>
      <c r="C155" s="94" t="s">
        <v>145</v>
      </c>
      <c r="D155" s="157">
        <v>0</v>
      </c>
      <c r="E155" s="157"/>
      <c r="F155" s="7"/>
      <c r="G155" s="7"/>
      <c r="H155" s="7">
        <v>938.5</v>
      </c>
      <c r="I155" s="138">
        <v>0</v>
      </c>
      <c r="J155" s="138"/>
      <c r="K155" s="93"/>
    </row>
    <row r="156" spans="1:11" ht="15" customHeight="1">
      <c r="A156" s="154" t="s">
        <v>143</v>
      </c>
      <c r="B156" s="154"/>
      <c r="C156" s="95" t="s">
        <v>142</v>
      </c>
      <c r="D156" s="155">
        <v>0</v>
      </c>
      <c r="E156" s="155"/>
      <c r="F156" s="11"/>
      <c r="G156" s="11"/>
      <c r="H156" s="11">
        <v>938.5</v>
      </c>
      <c r="I156" s="141">
        <v>0</v>
      </c>
      <c r="J156" s="141"/>
      <c r="K156" s="96"/>
    </row>
    <row r="157" spans="1:11" ht="14.25" customHeight="1">
      <c r="A157" s="158" t="s">
        <v>139</v>
      </c>
      <c r="B157" s="158"/>
      <c r="C157" s="94" t="s">
        <v>138</v>
      </c>
      <c r="D157" s="157">
        <v>85125.31</v>
      </c>
      <c r="E157" s="157"/>
      <c r="F157" s="7"/>
      <c r="G157" s="7"/>
      <c r="H157" s="7">
        <v>163654.6</v>
      </c>
      <c r="I157" s="138">
        <v>192.2513997305854</v>
      </c>
      <c r="J157" s="138"/>
      <c r="K157" s="93"/>
    </row>
    <row r="158" spans="1:11" ht="14.25" customHeight="1">
      <c r="A158" s="154" t="s">
        <v>137</v>
      </c>
      <c r="B158" s="154"/>
      <c r="C158" s="95" t="s">
        <v>136</v>
      </c>
      <c r="D158" s="155">
        <v>29691.279999999999</v>
      </c>
      <c r="E158" s="155"/>
      <c r="F158" s="11"/>
      <c r="G158" s="11"/>
      <c r="H158" s="11">
        <v>147411</v>
      </c>
      <c r="I158" s="141">
        <v>496.47910093468516</v>
      </c>
      <c r="J158" s="141"/>
      <c r="K158" s="96"/>
    </row>
    <row r="159" spans="1:11" ht="14.25" customHeight="1">
      <c r="A159" s="154" t="s">
        <v>135</v>
      </c>
      <c r="B159" s="154"/>
      <c r="C159" s="95" t="s">
        <v>134</v>
      </c>
      <c r="D159" s="155">
        <v>4703.03</v>
      </c>
      <c r="E159" s="155"/>
      <c r="F159" s="11"/>
      <c r="G159" s="11"/>
      <c r="H159" s="11">
        <v>47.18</v>
      </c>
      <c r="I159" s="141">
        <v>1.0031830543288052</v>
      </c>
      <c r="J159" s="141"/>
      <c r="K159" s="96"/>
    </row>
    <row r="160" spans="1:11" ht="14.25" customHeight="1">
      <c r="A160" s="154" t="s">
        <v>133</v>
      </c>
      <c r="B160" s="154"/>
      <c r="C160" s="95" t="s">
        <v>132</v>
      </c>
      <c r="D160" s="155">
        <v>34243.620000000003</v>
      </c>
      <c r="E160" s="155"/>
      <c r="F160" s="11"/>
      <c r="G160" s="11"/>
      <c r="H160" s="11">
        <v>1310</v>
      </c>
      <c r="I160" s="141">
        <v>3.8255301279479217</v>
      </c>
      <c r="J160" s="141"/>
      <c r="K160" s="96"/>
    </row>
    <row r="161" spans="1:11" ht="15" customHeight="1">
      <c r="A161" s="154" t="s">
        <v>129</v>
      </c>
      <c r="B161" s="154"/>
      <c r="C161" s="95" t="s">
        <v>128</v>
      </c>
      <c r="D161" s="155">
        <v>0</v>
      </c>
      <c r="E161" s="155"/>
      <c r="F161" s="11"/>
      <c r="G161" s="11"/>
      <c r="H161" s="11">
        <v>13250</v>
      </c>
      <c r="I161" s="141">
        <v>0</v>
      </c>
      <c r="J161" s="141"/>
      <c r="K161" s="96"/>
    </row>
    <row r="162" spans="1:11" ht="14.25" customHeight="1">
      <c r="A162" s="154" t="s">
        <v>125</v>
      </c>
      <c r="B162" s="154"/>
      <c r="C162" s="95" t="s">
        <v>124</v>
      </c>
      <c r="D162" s="155">
        <v>16487.38</v>
      </c>
      <c r="E162" s="155"/>
      <c r="F162" s="11"/>
      <c r="G162" s="11"/>
      <c r="H162" s="11">
        <v>1636.42</v>
      </c>
      <c r="I162" s="141">
        <v>9.9252883114236461</v>
      </c>
      <c r="J162" s="141"/>
      <c r="K162" s="96"/>
    </row>
    <row r="163" spans="1:11" ht="14.25" customHeight="1">
      <c r="A163" s="158" t="s">
        <v>123</v>
      </c>
      <c r="B163" s="158"/>
      <c r="C163" s="94" t="s">
        <v>122</v>
      </c>
      <c r="D163" s="157">
        <v>17285</v>
      </c>
      <c r="E163" s="157"/>
      <c r="F163" s="7"/>
      <c r="G163" s="7"/>
      <c r="H163" s="7">
        <v>0</v>
      </c>
      <c r="I163" s="138">
        <v>0</v>
      </c>
      <c r="J163" s="138"/>
      <c r="K163" s="93"/>
    </row>
    <row r="164" spans="1:11" ht="14.25" customHeight="1">
      <c r="A164" s="154" t="s">
        <v>121</v>
      </c>
      <c r="B164" s="154"/>
      <c r="C164" s="95" t="s">
        <v>120</v>
      </c>
      <c r="D164" s="155">
        <v>17285</v>
      </c>
      <c r="E164" s="155"/>
      <c r="F164" s="11"/>
      <c r="G164" s="11"/>
      <c r="H164" s="11">
        <v>0</v>
      </c>
      <c r="I164" s="141">
        <v>0</v>
      </c>
      <c r="J164" s="141"/>
      <c r="K164" s="96"/>
    </row>
    <row r="165" spans="1:11" ht="14.25" customHeight="1">
      <c r="A165" s="158" t="s">
        <v>119</v>
      </c>
      <c r="B165" s="158"/>
      <c r="C165" s="94" t="s">
        <v>118</v>
      </c>
      <c r="D165" s="157">
        <v>1336.08</v>
      </c>
      <c r="E165" s="157"/>
      <c r="F165" s="7"/>
      <c r="G165" s="7"/>
      <c r="H165" s="7">
        <v>0</v>
      </c>
      <c r="I165" s="138">
        <v>0</v>
      </c>
      <c r="J165" s="138"/>
      <c r="K165" s="93"/>
    </row>
    <row r="166" spans="1:11" ht="15" customHeight="1">
      <c r="A166" s="154" t="s">
        <v>117</v>
      </c>
      <c r="B166" s="154"/>
      <c r="C166" s="95" t="s">
        <v>116</v>
      </c>
      <c r="D166" s="155">
        <v>1336.08</v>
      </c>
      <c r="E166" s="155"/>
      <c r="F166" s="11"/>
      <c r="G166" s="11"/>
      <c r="H166" s="11">
        <v>0</v>
      </c>
      <c r="I166" s="141">
        <v>0</v>
      </c>
      <c r="J166" s="141"/>
      <c r="K166" s="96"/>
    </row>
    <row r="167" spans="1:11" ht="14.25" customHeight="1">
      <c r="A167" s="160" t="s">
        <v>95</v>
      </c>
      <c r="B167" s="160"/>
      <c r="C167" s="21" t="s">
        <v>94</v>
      </c>
      <c r="D167" s="161">
        <v>1296.8499999999999</v>
      </c>
      <c r="E167" s="161"/>
      <c r="F167" s="15">
        <v>0</v>
      </c>
      <c r="G167" s="15">
        <v>0</v>
      </c>
      <c r="H167" s="15">
        <v>0</v>
      </c>
      <c r="I167" s="143">
        <v>0</v>
      </c>
      <c r="J167" s="143"/>
      <c r="K167" s="97">
        <v>0</v>
      </c>
    </row>
    <row r="168" spans="1:11" ht="14.25" customHeight="1">
      <c r="A168" s="156" t="s">
        <v>284</v>
      </c>
      <c r="B168" s="156"/>
      <c r="C168" s="94" t="s">
        <v>283</v>
      </c>
      <c r="D168" s="157">
        <v>1296.8499999999999</v>
      </c>
      <c r="E168" s="157"/>
      <c r="F168" s="7">
        <v>0</v>
      </c>
      <c r="G168" s="7">
        <v>0</v>
      </c>
      <c r="H168" s="7">
        <v>0</v>
      </c>
      <c r="I168" s="138">
        <v>0</v>
      </c>
      <c r="J168" s="138"/>
      <c r="K168" s="93">
        <v>0</v>
      </c>
    </row>
    <row r="169" spans="1:11" ht="14.25" customHeight="1">
      <c r="A169" s="158" t="s">
        <v>262</v>
      </c>
      <c r="B169" s="158"/>
      <c r="C169" s="94" t="s">
        <v>261</v>
      </c>
      <c r="D169" s="157">
        <v>1296.8499999999999</v>
      </c>
      <c r="E169" s="157"/>
      <c r="F169" s="7">
        <v>0</v>
      </c>
      <c r="G169" s="7">
        <v>0</v>
      </c>
      <c r="H169" s="7">
        <v>0</v>
      </c>
      <c r="I169" s="138">
        <v>0</v>
      </c>
      <c r="J169" s="138"/>
      <c r="K169" s="93">
        <v>0</v>
      </c>
    </row>
    <row r="170" spans="1:11" ht="14.25" customHeight="1">
      <c r="A170" s="158" t="s">
        <v>260</v>
      </c>
      <c r="B170" s="158"/>
      <c r="C170" s="94" t="s">
        <v>259</v>
      </c>
      <c r="D170" s="157">
        <v>307.10000000000002</v>
      </c>
      <c r="E170" s="157"/>
      <c r="F170" s="7"/>
      <c r="G170" s="7"/>
      <c r="H170" s="7">
        <v>0</v>
      </c>
      <c r="I170" s="138">
        <v>0</v>
      </c>
      <c r="J170" s="138"/>
      <c r="K170" s="93"/>
    </row>
    <row r="171" spans="1:11" ht="15" customHeight="1">
      <c r="A171" s="154" t="s">
        <v>258</v>
      </c>
      <c r="B171" s="154"/>
      <c r="C171" s="95" t="s">
        <v>257</v>
      </c>
      <c r="D171" s="155">
        <v>307.10000000000002</v>
      </c>
      <c r="E171" s="155"/>
      <c r="F171" s="11"/>
      <c r="G171" s="11"/>
      <c r="H171" s="11">
        <v>0</v>
      </c>
      <c r="I171" s="141">
        <v>0</v>
      </c>
      <c r="J171" s="141"/>
      <c r="K171" s="96"/>
    </row>
    <row r="172" spans="1:11" ht="14.25" customHeight="1">
      <c r="A172" s="158" t="s">
        <v>236</v>
      </c>
      <c r="B172" s="158"/>
      <c r="C172" s="94" t="s">
        <v>235</v>
      </c>
      <c r="D172" s="157">
        <v>891</v>
      </c>
      <c r="E172" s="157"/>
      <c r="F172" s="7"/>
      <c r="G172" s="7"/>
      <c r="H172" s="7">
        <v>0</v>
      </c>
      <c r="I172" s="138">
        <v>0</v>
      </c>
      <c r="J172" s="138"/>
      <c r="K172" s="93"/>
    </row>
    <row r="173" spans="1:11" ht="14.25" customHeight="1">
      <c r="A173" s="154" t="s">
        <v>234</v>
      </c>
      <c r="B173" s="154"/>
      <c r="C173" s="95" t="s">
        <v>233</v>
      </c>
      <c r="D173" s="155">
        <v>855</v>
      </c>
      <c r="E173" s="155"/>
      <c r="F173" s="11"/>
      <c r="G173" s="11"/>
      <c r="H173" s="11">
        <v>0</v>
      </c>
      <c r="I173" s="141">
        <v>0</v>
      </c>
      <c r="J173" s="141"/>
      <c r="K173" s="96"/>
    </row>
    <row r="174" spans="1:11" ht="14.25" customHeight="1">
      <c r="A174" s="154" t="s">
        <v>218</v>
      </c>
      <c r="B174" s="154"/>
      <c r="C174" s="95" t="s">
        <v>217</v>
      </c>
      <c r="D174" s="155">
        <v>36</v>
      </c>
      <c r="E174" s="155"/>
      <c r="F174" s="11"/>
      <c r="G174" s="11"/>
      <c r="H174" s="11">
        <v>0</v>
      </c>
      <c r="I174" s="141">
        <v>0</v>
      </c>
      <c r="J174" s="141"/>
      <c r="K174" s="96"/>
    </row>
    <row r="175" spans="1:11" ht="14.25" customHeight="1">
      <c r="A175" s="158" t="s">
        <v>216</v>
      </c>
      <c r="B175" s="158"/>
      <c r="C175" s="94" t="s">
        <v>215</v>
      </c>
      <c r="D175" s="157">
        <v>98.75</v>
      </c>
      <c r="E175" s="157"/>
      <c r="F175" s="7"/>
      <c r="G175" s="7"/>
      <c r="H175" s="7">
        <v>0</v>
      </c>
      <c r="I175" s="138">
        <v>0</v>
      </c>
      <c r="J175" s="138"/>
      <c r="K175" s="93"/>
    </row>
    <row r="176" spans="1:11" ht="15" customHeight="1">
      <c r="A176" s="154" t="s">
        <v>214</v>
      </c>
      <c r="B176" s="154"/>
      <c r="C176" s="95" t="s">
        <v>213</v>
      </c>
      <c r="D176" s="155">
        <v>98.75</v>
      </c>
      <c r="E176" s="155"/>
      <c r="F176" s="11"/>
      <c r="G176" s="11"/>
      <c r="H176" s="11">
        <v>0</v>
      </c>
      <c r="I176" s="141">
        <v>0</v>
      </c>
      <c r="J176" s="141"/>
      <c r="K176" s="96"/>
    </row>
    <row r="177" spans="1:11" ht="27" customHeight="1">
      <c r="A177" s="162" t="s">
        <v>350</v>
      </c>
      <c r="B177" s="162"/>
      <c r="C177" s="105" t="s">
        <v>349</v>
      </c>
      <c r="D177" s="163">
        <v>2513886.1800000002</v>
      </c>
      <c r="E177" s="163"/>
      <c r="F177" s="104">
        <v>2293517</v>
      </c>
      <c r="G177" s="104">
        <v>2293517</v>
      </c>
      <c r="H177" s="104">
        <v>1683222.57</v>
      </c>
      <c r="I177" s="164">
        <v>66.956992062385268</v>
      </c>
      <c r="J177" s="164"/>
      <c r="K177" s="103">
        <v>73.390455357427044</v>
      </c>
    </row>
    <row r="178" spans="1:11" ht="14.25" customHeight="1">
      <c r="A178" s="160" t="s">
        <v>93</v>
      </c>
      <c r="B178" s="160"/>
      <c r="C178" s="21" t="s">
        <v>92</v>
      </c>
      <c r="D178" s="161">
        <v>366313.75</v>
      </c>
      <c r="E178" s="161"/>
      <c r="F178" s="15">
        <v>850039</v>
      </c>
      <c r="G178" s="15">
        <v>850039</v>
      </c>
      <c r="H178" s="15">
        <v>474310.9</v>
      </c>
      <c r="I178" s="143">
        <v>129.48214474613633</v>
      </c>
      <c r="J178" s="143"/>
      <c r="K178" s="97">
        <v>55.798722176276613</v>
      </c>
    </row>
    <row r="179" spans="1:11" ht="15" customHeight="1">
      <c r="A179" s="156" t="s">
        <v>284</v>
      </c>
      <c r="B179" s="156"/>
      <c r="C179" s="94" t="s">
        <v>283</v>
      </c>
      <c r="D179" s="157">
        <v>358589.87</v>
      </c>
      <c r="E179" s="157"/>
      <c r="F179" s="7">
        <v>842882</v>
      </c>
      <c r="G179" s="7">
        <v>842882</v>
      </c>
      <c r="H179" s="7">
        <v>451427.04</v>
      </c>
      <c r="I179" s="138">
        <v>125.88951271824828</v>
      </c>
      <c r="J179" s="138"/>
      <c r="K179" s="93">
        <v>53.557560844815761</v>
      </c>
    </row>
    <row r="180" spans="1:11" ht="14.25" customHeight="1">
      <c r="A180" s="158" t="s">
        <v>97</v>
      </c>
      <c r="B180" s="158"/>
      <c r="C180" s="94" t="s">
        <v>282</v>
      </c>
      <c r="D180" s="157">
        <v>214963.75</v>
      </c>
      <c r="E180" s="157"/>
      <c r="F180" s="7">
        <v>493188</v>
      </c>
      <c r="G180" s="7">
        <v>493188</v>
      </c>
      <c r="H180" s="7">
        <v>121881.49</v>
      </c>
      <c r="I180" s="138">
        <v>56.698624768129513</v>
      </c>
      <c r="J180" s="138"/>
      <c r="K180" s="93">
        <v>24.712987745038401</v>
      </c>
    </row>
    <row r="181" spans="1:11" ht="14.25" customHeight="1">
      <c r="A181" s="158" t="s">
        <v>281</v>
      </c>
      <c r="B181" s="158"/>
      <c r="C181" s="94" t="s">
        <v>280</v>
      </c>
      <c r="D181" s="157">
        <v>181811.28</v>
      </c>
      <c r="E181" s="157"/>
      <c r="F181" s="7"/>
      <c r="G181" s="7"/>
      <c r="H181" s="7">
        <v>100499.05</v>
      </c>
      <c r="I181" s="138">
        <v>55.276575798817319</v>
      </c>
      <c r="J181" s="138"/>
      <c r="K181" s="93"/>
    </row>
    <row r="182" spans="1:11" ht="15" customHeight="1">
      <c r="A182" s="154" t="s">
        <v>279</v>
      </c>
      <c r="B182" s="154"/>
      <c r="C182" s="95" t="s">
        <v>278</v>
      </c>
      <c r="D182" s="155">
        <v>98184.05</v>
      </c>
      <c r="E182" s="155"/>
      <c r="F182" s="11"/>
      <c r="G182" s="11"/>
      <c r="H182" s="11">
        <v>85336.320000000007</v>
      </c>
      <c r="I182" s="141">
        <v>86.914646523544306</v>
      </c>
      <c r="J182" s="141"/>
      <c r="K182" s="96"/>
    </row>
    <row r="183" spans="1:11" ht="14.25" customHeight="1">
      <c r="A183" s="154" t="s">
        <v>275</v>
      </c>
      <c r="B183" s="154"/>
      <c r="C183" s="95" t="s">
        <v>274</v>
      </c>
      <c r="D183" s="155">
        <v>83627.23</v>
      </c>
      <c r="E183" s="155"/>
      <c r="F183" s="11"/>
      <c r="G183" s="11"/>
      <c r="H183" s="11">
        <v>15162.73</v>
      </c>
      <c r="I183" s="141">
        <v>18.13133114656554</v>
      </c>
      <c r="J183" s="141"/>
      <c r="K183" s="96"/>
    </row>
    <row r="184" spans="1:11" ht="14.25" customHeight="1">
      <c r="A184" s="158" t="s">
        <v>271</v>
      </c>
      <c r="B184" s="158"/>
      <c r="C184" s="94" t="s">
        <v>269</v>
      </c>
      <c r="D184" s="157">
        <v>3200</v>
      </c>
      <c r="E184" s="157"/>
      <c r="F184" s="7"/>
      <c r="G184" s="7"/>
      <c r="H184" s="7">
        <v>4800</v>
      </c>
      <c r="I184" s="138">
        <v>150</v>
      </c>
      <c r="J184" s="138"/>
      <c r="K184" s="93"/>
    </row>
    <row r="185" spans="1:11" ht="14.25" customHeight="1">
      <c r="A185" s="154" t="s">
        <v>270</v>
      </c>
      <c r="B185" s="154"/>
      <c r="C185" s="95" t="s">
        <v>269</v>
      </c>
      <c r="D185" s="155">
        <v>3200</v>
      </c>
      <c r="E185" s="155"/>
      <c r="F185" s="11"/>
      <c r="G185" s="11"/>
      <c r="H185" s="11">
        <v>4800</v>
      </c>
      <c r="I185" s="141">
        <v>150</v>
      </c>
      <c r="J185" s="141"/>
      <c r="K185" s="96"/>
    </row>
    <row r="186" spans="1:11" ht="14.25" customHeight="1">
      <c r="A186" s="158" t="s">
        <v>268</v>
      </c>
      <c r="B186" s="158"/>
      <c r="C186" s="94" t="s">
        <v>267</v>
      </c>
      <c r="D186" s="157">
        <v>29952.47</v>
      </c>
      <c r="E186" s="157"/>
      <c r="F186" s="7"/>
      <c r="G186" s="7"/>
      <c r="H186" s="7">
        <v>16582.439999999999</v>
      </c>
      <c r="I186" s="138">
        <v>55.362512674246901</v>
      </c>
      <c r="J186" s="138"/>
      <c r="K186" s="93"/>
    </row>
    <row r="187" spans="1:11" ht="15" customHeight="1">
      <c r="A187" s="154" t="s">
        <v>266</v>
      </c>
      <c r="B187" s="154"/>
      <c r="C187" s="95" t="s">
        <v>265</v>
      </c>
      <c r="D187" s="155">
        <v>29952.47</v>
      </c>
      <c r="E187" s="155"/>
      <c r="F187" s="11"/>
      <c r="G187" s="11"/>
      <c r="H187" s="11">
        <v>16582.439999999999</v>
      </c>
      <c r="I187" s="141">
        <v>55.362512674246901</v>
      </c>
      <c r="J187" s="141"/>
      <c r="K187" s="96"/>
    </row>
    <row r="188" spans="1:11" ht="14.25" customHeight="1">
      <c r="A188" s="158" t="s">
        <v>262</v>
      </c>
      <c r="B188" s="158"/>
      <c r="C188" s="94" t="s">
        <v>261</v>
      </c>
      <c r="D188" s="157">
        <v>143604.12</v>
      </c>
      <c r="E188" s="157"/>
      <c r="F188" s="7">
        <v>349540</v>
      </c>
      <c r="G188" s="7">
        <v>349540</v>
      </c>
      <c r="H188" s="7">
        <v>256850.74</v>
      </c>
      <c r="I188" s="138">
        <v>178.86028618120426</v>
      </c>
      <c r="J188" s="138"/>
      <c r="K188" s="93">
        <v>73.482502717857756</v>
      </c>
    </row>
    <row r="189" spans="1:11" ht="14.25" customHeight="1">
      <c r="A189" s="158" t="s">
        <v>260</v>
      </c>
      <c r="B189" s="158"/>
      <c r="C189" s="94" t="s">
        <v>259</v>
      </c>
      <c r="D189" s="157">
        <v>46888.800000000003</v>
      </c>
      <c r="E189" s="157"/>
      <c r="F189" s="7"/>
      <c r="G189" s="7"/>
      <c r="H189" s="7">
        <v>73437.5</v>
      </c>
      <c r="I189" s="138">
        <v>156.62055757451671</v>
      </c>
      <c r="J189" s="138"/>
      <c r="K189" s="93"/>
    </row>
    <row r="190" spans="1:11" ht="15" customHeight="1">
      <c r="A190" s="154" t="s">
        <v>258</v>
      </c>
      <c r="B190" s="154"/>
      <c r="C190" s="95" t="s">
        <v>257</v>
      </c>
      <c r="D190" s="155">
        <v>44045.66</v>
      </c>
      <c r="E190" s="155"/>
      <c r="F190" s="11"/>
      <c r="G190" s="11"/>
      <c r="H190" s="11">
        <v>67167.86</v>
      </c>
      <c r="I190" s="141">
        <v>152.4959780373367</v>
      </c>
      <c r="J190" s="141"/>
      <c r="K190" s="96"/>
    </row>
    <row r="191" spans="1:11" ht="14.25" customHeight="1">
      <c r="A191" s="154" t="s">
        <v>256</v>
      </c>
      <c r="B191" s="154"/>
      <c r="C191" s="95" t="s">
        <v>255</v>
      </c>
      <c r="D191" s="155">
        <v>1940.64</v>
      </c>
      <c r="E191" s="155"/>
      <c r="F191" s="11"/>
      <c r="G191" s="11"/>
      <c r="H191" s="11">
        <v>2059.04</v>
      </c>
      <c r="I191" s="141">
        <v>106.10108005606398</v>
      </c>
      <c r="J191" s="141"/>
      <c r="K191" s="96"/>
    </row>
    <row r="192" spans="1:11" ht="14.25" customHeight="1">
      <c r="A192" s="154" t="s">
        <v>254</v>
      </c>
      <c r="B192" s="154"/>
      <c r="C192" s="95" t="s">
        <v>253</v>
      </c>
      <c r="D192" s="155">
        <v>902.5</v>
      </c>
      <c r="E192" s="155"/>
      <c r="F192" s="11"/>
      <c r="G192" s="11"/>
      <c r="H192" s="11">
        <v>360</v>
      </c>
      <c r="I192" s="141">
        <v>39.889196675900273</v>
      </c>
      <c r="J192" s="141"/>
      <c r="K192" s="96"/>
    </row>
    <row r="193" spans="1:11" ht="14.25" customHeight="1">
      <c r="A193" s="154" t="s">
        <v>252</v>
      </c>
      <c r="B193" s="154"/>
      <c r="C193" s="95" t="s">
        <v>251</v>
      </c>
      <c r="D193" s="155">
        <v>0</v>
      </c>
      <c r="E193" s="155"/>
      <c r="F193" s="11"/>
      <c r="G193" s="11"/>
      <c r="H193" s="11">
        <v>3850.6</v>
      </c>
      <c r="I193" s="141">
        <v>0</v>
      </c>
      <c r="J193" s="141"/>
      <c r="K193" s="96"/>
    </row>
    <row r="194" spans="1:11" ht="14.25" customHeight="1">
      <c r="A194" s="158" t="s">
        <v>250</v>
      </c>
      <c r="B194" s="158"/>
      <c r="C194" s="94" t="s">
        <v>249</v>
      </c>
      <c r="D194" s="157">
        <v>2500.19</v>
      </c>
      <c r="E194" s="157"/>
      <c r="F194" s="7"/>
      <c r="G194" s="7"/>
      <c r="H194" s="7">
        <v>5411.51</v>
      </c>
      <c r="I194" s="138">
        <v>216.44395025978025</v>
      </c>
      <c r="J194" s="138"/>
      <c r="K194" s="93"/>
    </row>
    <row r="195" spans="1:11" ht="15" customHeight="1">
      <c r="A195" s="154" t="s">
        <v>248</v>
      </c>
      <c r="B195" s="154"/>
      <c r="C195" s="95" t="s">
        <v>247</v>
      </c>
      <c r="D195" s="155">
        <v>2116.64</v>
      </c>
      <c r="E195" s="155"/>
      <c r="F195" s="11"/>
      <c r="G195" s="11"/>
      <c r="H195" s="11">
        <v>2718.75</v>
      </c>
      <c r="I195" s="141">
        <v>128.44650011338726</v>
      </c>
      <c r="J195" s="141"/>
      <c r="K195" s="96"/>
    </row>
    <row r="196" spans="1:11" ht="14.25" customHeight="1">
      <c r="A196" s="154" t="s">
        <v>244</v>
      </c>
      <c r="B196" s="154"/>
      <c r="C196" s="95" t="s">
        <v>243</v>
      </c>
      <c r="D196" s="155">
        <v>0</v>
      </c>
      <c r="E196" s="155"/>
      <c r="F196" s="11"/>
      <c r="G196" s="11"/>
      <c r="H196" s="11">
        <v>257.89999999999998</v>
      </c>
      <c r="I196" s="141">
        <v>0</v>
      </c>
      <c r="J196" s="141"/>
      <c r="K196" s="96"/>
    </row>
    <row r="197" spans="1:11" ht="14.25" customHeight="1">
      <c r="A197" s="154" t="s">
        <v>240</v>
      </c>
      <c r="B197" s="154"/>
      <c r="C197" s="95" t="s">
        <v>239</v>
      </c>
      <c r="D197" s="155">
        <v>383.55</v>
      </c>
      <c r="E197" s="155"/>
      <c r="F197" s="11"/>
      <c r="G197" s="11"/>
      <c r="H197" s="11">
        <v>2434.86</v>
      </c>
      <c r="I197" s="141">
        <v>634.82205709816185</v>
      </c>
      <c r="J197" s="141"/>
      <c r="K197" s="96"/>
    </row>
    <row r="198" spans="1:11" ht="14.25" customHeight="1">
      <c r="A198" s="158" t="s">
        <v>236</v>
      </c>
      <c r="B198" s="158"/>
      <c r="C198" s="94" t="s">
        <v>235</v>
      </c>
      <c r="D198" s="157">
        <v>56778.75</v>
      </c>
      <c r="E198" s="157"/>
      <c r="F198" s="7"/>
      <c r="G198" s="7"/>
      <c r="H198" s="7">
        <v>44898.11</v>
      </c>
      <c r="I198" s="138">
        <v>79.075552033110981</v>
      </c>
      <c r="J198" s="138"/>
      <c r="K198" s="93"/>
    </row>
    <row r="199" spans="1:11" ht="14.25" customHeight="1">
      <c r="A199" s="154" t="s">
        <v>234</v>
      </c>
      <c r="B199" s="154"/>
      <c r="C199" s="95" t="s">
        <v>233</v>
      </c>
      <c r="D199" s="155">
        <v>33228.9</v>
      </c>
      <c r="E199" s="155"/>
      <c r="F199" s="11"/>
      <c r="G199" s="11"/>
      <c r="H199" s="11">
        <v>10434.81</v>
      </c>
      <c r="I199" s="141">
        <v>31.402815019455954</v>
      </c>
      <c r="J199" s="141"/>
      <c r="K199" s="96"/>
    </row>
    <row r="200" spans="1:11" ht="15" customHeight="1">
      <c r="A200" s="154" t="s">
        <v>232</v>
      </c>
      <c r="B200" s="154"/>
      <c r="C200" s="95" t="s">
        <v>231</v>
      </c>
      <c r="D200" s="155">
        <v>0</v>
      </c>
      <c r="E200" s="155"/>
      <c r="F200" s="11"/>
      <c r="G200" s="11"/>
      <c r="H200" s="11">
        <v>446.29</v>
      </c>
      <c r="I200" s="141">
        <v>0</v>
      </c>
      <c r="J200" s="141"/>
      <c r="K200" s="96"/>
    </row>
    <row r="201" spans="1:11" ht="14.25" customHeight="1">
      <c r="A201" s="154" t="s">
        <v>226</v>
      </c>
      <c r="B201" s="154"/>
      <c r="C201" s="95" t="s">
        <v>225</v>
      </c>
      <c r="D201" s="155">
        <v>8256.25</v>
      </c>
      <c r="E201" s="155"/>
      <c r="F201" s="11"/>
      <c r="G201" s="11"/>
      <c r="H201" s="11">
        <v>3299.41</v>
      </c>
      <c r="I201" s="141">
        <v>39.962573807721427</v>
      </c>
      <c r="J201" s="141"/>
      <c r="K201" s="96"/>
    </row>
    <row r="202" spans="1:11" ht="14.25" customHeight="1">
      <c r="A202" s="154" t="s">
        <v>222</v>
      </c>
      <c r="B202" s="154"/>
      <c r="C202" s="95" t="s">
        <v>221</v>
      </c>
      <c r="D202" s="155">
        <v>9039.84</v>
      </c>
      <c r="E202" s="155"/>
      <c r="F202" s="11"/>
      <c r="G202" s="11"/>
      <c r="H202" s="11">
        <v>3873.5</v>
      </c>
      <c r="I202" s="141">
        <v>42.849209720526034</v>
      </c>
      <c r="J202" s="141"/>
      <c r="K202" s="96"/>
    </row>
    <row r="203" spans="1:11" ht="14.25" customHeight="1">
      <c r="A203" s="154" t="s">
        <v>220</v>
      </c>
      <c r="B203" s="154"/>
      <c r="C203" s="95" t="s">
        <v>219</v>
      </c>
      <c r="D203" s="155">
        <v>0</v>
      </c>
      <c r="E203" s="155"/>
      <c r="F203" s="11"/>
      <c r="G203" s="11"/>
      <c r="H203" s="11">
        <v>4735.67</v>
      </c>
      <c r="I203" s="141">
        <v>0</v>
      </c>
      <c r="J203" s="141"/>
      <c r="K203" s="96"/>
    </row>
    <row r="204" spans="1:11" ht="14.25" customHeight="1">
      <c r="A204" s="154" t="s">
        <v>218</v>
      </c>
      <c r="B204" s="154"/>
      <c r="C204" s="95" t="s">
        <v>217</v>
      </c>
      <c r="D204" s="155">
        <v>6253.76</v>
      </c>
      <c r="E204" s="155"/>
      <c r="F204" s="11"/>
      <c r="G204" s="11"/>
      <c r="H204" s="11">
        <v>22108.43</v>
      </c>
      <c r="I204" s="141">
        <v>353.52220104385196</v>
      </c>
      <c r="J204" s="141"/>
      <c r="K204" s="96"/>
    </row>
    <row r="205" spans="1:11" ht="15" customHeight="1">
      <c r="A205" s="158" t="s">
        <v>216</v>
      </c>
      <c r="B205" s="158"/>
      <c r="C205" s="94" t="s">
        <v>215</v>
      </c>
      <c r="D205" s="157">
        <v>6302.25</v>
      </c>
      <c r="E205" s="157"/>
      <c r="F205" s="7"/>
      <c r="G205" s="7"/>
      <c r="H205" s="7">
        <v>100959.16</v>
      </c>
      <c r="I205" s="138">
        <v>1601.9542226982426</v>
      </c>
      <c r="J205" s="138"/>
      <c r="K205" s="93"/>
    </row>
    <row r="206" spans="1:11" ht="14.25" customHeight="1">
      <c r="A206" s="154" t="s">
        <v>214</v>
      </c>
      <c r="B206" s="154"/>
      <c r="C206" s="95" t="s">
        <v>213</v>
      </c>
      <c r="D206" s="155">
        <v>6302.25</v>
      </c>
      <c r="E206" s="155"/>
      <c r="F206" s="11"/>
      <c r="G206" s="11"/>
      <c r="H206" s="11">
        <v>100959.16</v>
      </c>
      <c r="I206" s="141">
        <v>1601.9542226982426</v>
      </c>
      <c r="J206" s="141"/>
      <c r="K206" s="96"/>
    </row>
    <row r="207" spans="1:11" ht="14.25" customHeight="1">
      <c r="A207" s="158" t="s">
        <v>212</v>
      </c>
      <c r="B207" s="158"/>
      <c r="C207" s="94" t="s">
        <v>199</v>
      </c>
      <c r="D207" s="157">
        <v>31134.13</v>
      </c>
      <c r="E207" s="157"/>
      <c r="F207" s="7"/>
      <c r="G207" s="7"/>
      <c r="H207" s="7">
        <v>32144.46</v>
      </c>
      <c r="I207" s="138">
        <v>103.24508826808392</v>
      </c>
      <c r="J207" s="138"/>
      <c r="K207" s="93"/>
    </row>
    <row r="208" spans="1:11" ht="14.25" customHeight="1">
      <c r="A208" s="154" t="s">
        <v>207</v>
      </c>
      <c r="B208" s="154"/>
      <c r="C208" s="95" t="s">
        <v>206</v>
      </c>
      <c r="D208" s="155">
        <v>19750.16</v>
      </c>
      <c r="E208" s="155"/>
      <c r="F208" s="11"/>
      <c r="G208" s="11"/>
      <c r="H208" s="11">
        <v>26022.46</v>
      </c>
      <c r="I208" s="141">
        <v>131.75822373084571</v>
      </c>
      <c r="J208" s="141"/>
      <c r="K208" s="96"/>
    </row>
    <row r="209" spans="1:11" ht="14.25" customHeight="1">
      <c r="A209" s="154" t="s">
        <v>205</v>
      </c>
      <c r="B209" s="154"/>
      <c r="C209" s="95" t="s">
        <v>204</v>
      </c>
      <c r="D209" s="155">
        <v>11367.47</v>
      </c>
      <c r="E209" s="155"/>
      <c r="F209" s="11"/>
      <c r="G209" s="11"/>
      <c r="H209" s="11">
        <v>6104</v>
      </c>
      <c r="I209" s="141">
        <v>53.697084751488241</v>
      </c>
      <c r="J209" s="141"/>
      <c r="K209" s="96"/>
    </row>
    <row r="210" spans="1:11" ht="15" customHeight="1">
      <c r="A210" s="154" t="s">
        <v>203</v>
      </c>
      <c r="B210" s="154"/>
      <c r="C210" s="95" t="s">
        <v>202</v>
      </c>
      <c r="D210" s="155">
        <v>16.5</v>
      </c>
      <c r="E210" s="155"/>
      <c r="F210" s="11"/>
      <c r="G210" s="11"/>
      <c r="H210" s="11">
        <v>18</v>
      </c>
      <c r="I210" s="141">
        <v>109.09090909090908</v>
      </c>
      <c r="J210" s="141"/>
      <c r="K210" s="96"/>
    </row>
    <row r="211" spans="1:11" ht="14.25" customHeight="1">
      <c r="A211" s="158" t="s">
        <v>198</v>
      </c>
      <c r="B211" s="158"/>
      <c r="C211" s="94" t="s">
        <v>197</v>
      </c>
      <c r="D211" s="157">
        <v>22</v>
      </c>
      <c r="E211" s="157"/>
      <c r="F211" s="7">
        <v>154</v>
      </c>
      <c r="G211" s="7">
        <v>154</v>
      </c>
      <c r="H211" s="7">
        <v>334.91</v>
      </c>
      <c r="I211" s="138">
        <v>1522.3181818181818</v>
      </c>
      <c r="J211" s="138"/>
      <c r="K211" s="93">
        <v>217.47402597402595</v>
      </c>
    </row>
    <row r="212" spans="1:11" ht="14.25" customHeight="1">
      <c r="A212" s="158" t="s">
        <v>196</v>
      </c>
      <c r="B212" s="158"/>
      <c r="C212" s="94" t="s">
        <v>195</v>
      </c>
      <c r="D212" s="157">
        <v>22</v>
      </c>
      <c r="E212" s="157"/>
      <c r="F212" s="7"/>
      <c r="G212" s="7"/>
      <c r="H212" s="7">
        <v>334.91</v>
      </c>
      <c r="I212" s="138">
        <v>1522.3181818181818</v>
      </c>
      <c r="J212" s="138"/>
      <c r="K212" s="93"/>
    </row>
    <row r="213" spans="1:11" ht="15" customHeight="1">
      <c r="A213" s="154" t="s">
        <v>194</v>
      </c>
      <c r="B213" s="154"/>
      <c r="C213" s="95" t="s">
        <v>193</v>
      </c>
      <c r="D213" s="155">
        <v>22</v>
      </c>
      <c r="E213" s="155"/>
      <c r="F213" s="11"/>
      <c r="G213" s="11"/>
      <c r="H213" s="11">
        <v>334.91</v>
      </c>
      <c r="I213" s="141">
        <v>1522.3181818181818</v>
      </c>
      <c r="J213" s="141"/>
      <c r="K213" s="96"/>
    </row>
    <row r="214" spans="1:11" ht="14.25" customHeight="1">
      <c r="A214" s="158" t="s">
        <v>166</v>
      </c>
      <c r="B214" s="158"/>
      <c r="C214" s="94" t="s">
        <v>165</v>
      </c>
      <c r="D214" s="157">
        <v>0</v>
      </c>
      <c r="E214" s="157"/>
      <c r="F214" s="7">
        <v>0</v>
      </c>
      <c r="G214" s="7">
        <v>0</v>
      </c>
      <c r="H214" s="7">
        <v>72359.899999999994</v>
      </c>
      <c r="I214" s="138">
        <v>0</v>
      </c>
      <c r="J214" s="138"/>
      <c r="K214" s="93">
        <v>0</v>
      </c>
    </row>
    <row r="215" spans="1:11" ht="14.25" customHeight="1">
      <c r="A215" s="158" t="s">
        <v>164</v>
      </c>
      <c r="B215" s="158"/>
      <c r="C215" s="94" t="s">
        <v>163</v>
      </c>
      <c r="D215" s="157">
        <v>0</v>
      </c>
      <c r="E215" s="157"/>
      <c r="F215" s="7"/>
      <c r="G215" s="7"/>
      <c r="H215" s="7">
        <v>72359.899999999994</v>
      </c>
      <c r="I215" s="138">
        <v>0</v>
      </c>
      <c r="J215" s="138"/>
      <c r="K215" s="93"/>
    </row>
    <row r="216" spans="1:11" ht="14.25" customHeight="1">
      <c r="A216" s="154" t="s">
        <v>160</v>
      </c>
      <c r="B216" s="154"/>
      <c r="C216" s="95" t="s">
        <v>159</v>
      </c>
      <c r="D216" s="155">
        <v>0</v>
      </c>
      <c r="E216" s="155"/>
      <c r="F216" s="11"/>
      <c r="G216" s="11"/>
      <c r="H216" s="11">
        <v>72359.899999999994</v>
      </c>
      <c r="I216" s="141">
        <v>0</v>
      </c>
      <c r="J216" s="141"/>
      <c r="K216" s="96"/>
    </row>
    <row r="217" spans="1:11" ht="14.25" customHeight="1">
      <c r="A217" s="156" t="s">
        <v>158</v>
      </c>
      <c r="B217" s="156"/>
      <c r="C217" s="94" t="s">
        <v>157</v>
      </c>
      <c r="D217" s="157">
        <v>7723.88</v>
      </c>
      <c r="E217" s="157"/>
      <c r="F217" s="7">
        <v>7157</v>
      </c>
      <c r="G217" s="7">
        <v>7157</v>
      </c>
      <c r="H217" s="7">
        <v>22883.86</v>
      </c>
      <c r="I217" s="138">
        <v>296.27415236901663</v>
      </c>
      <c r="J217" s="138"/>
      <c r="K217" s="93">
        <v>319.74095291323175</v>
      </c>
    </row>
    <row r="218" spans="1:11" ht="15" customHeight="1">
      <c r="A218" s="158" t="s">
        <v>148</v>
      </c>
      <c r="B218" s="158"/>
      <c r="C218" s="94" t="s">
        <v>147</v>
      </c>
      <c r="D218" s="157">
        <v>7723.88</v>
      </c>
      <c r="E218" s="157"/>
      <c r="F218" s="7">
        <v>7157</v>
      </c>
      <c r="G218" s="7">
        <v>7157</v>
      </c>
      <c r="H218" s="7">
        <v>22883.86</v>
      </c>
      <c r="I218" s="138">
        <v>296.27415236901663</v>
      </c>
      <c r="J218" s="138"/>
      <c r="K218" s="93">
        <v>319.74095291323175</v>
      </c>
    </row>
    <row r="219" spans="1:11" ht="14.25" customHeight="1">
      <c r="A219" s="158" t="s">
        <v>139</v>
      </c>
      <c r="B219" s="158"/>
      <c r="C219" s="94" t="s">
        <v>138</v>
      </c>
      <c r="D219" s="157">
        <v>7723.88</v>
      </c>
      <c r="E219" s="157"/>
      <c r="F219" s="7"/>
      <c r="G219" s="7"/>
      <c r="H219" s="7">
        <v>21333.86</v>
      </c>
      <c r="I219" s="138">
        <v>276.20651796765355</v>
      </c>
      <c r="J219" s="138"/>
      <c r="K219" s="93"/>
    </row>
    <row r="220" spans="1:11" ht="14.25" customHeight="1">
      <c r="A220" s="154" t="s">
        <v>137</v>
      </c>
      <c r="B220" s="154"/>
      <c r="C220" s="95" t="s">
        <v>136</v>
      </c>
      <c r="D220" s="155">
        <v>7723.88</v>
      </c>
      <c r="E220" s="155"/>
      <c r="F220" s="11"/>
      <c r="G220" s="11"/>
      <c r="H220" s="11">
        <v>18338.86</v>
      </c>
      <c r="I220" s="141">
        <v>237.4306695598585</v>
      </c>
      <c r="J220" s="141"/>
      <c r="K220" s="96"/>
    </row>
    <row r="221" spans="1:11" ht="15" customHeight="1">
      <c r="A221" s="154" t="s">
        <v>135</v>
      </c>
      <c r="B221" s="154"/>
      <c r="C221" s="95" t="s">
        <v>134</v>
      </c>
      <c r="D221" s="155">
        <v>0</v>
      </c>
      <c r="E221" s="155"/>
      <c r="F221" s="11"/>
      <c r="G221" s="11"/>
      <c r="H221" s="11">
        <v>2995</v>
      </c>
      <c r="I221" s="141">
        <v>0</v>
      </c>
      <c r="J221" s="141"/>
      <c r="K221" s="96"/>
    </row>
    <row r="222" spans="1:11" ht="14.25" customHeight="1">
      <c r="A222" s="158" t="s">
        <v>115</v>
      </c>
      <c r="B222" s="158"/>
      <c r="C222" s="94" t="s">
        <v>114</v>
      </c>
      <c r="D222" s="157">
        <v>0</v>
      </c>
      <c r="E222" s="157"/>
      <c r="F222" s="7"/>
      <c r="G222" s="7"/>
      <c r="H222" s="7">
        <v>1550</v>
      </c>
      <c r="I222" s="138">
        <v>0</v>
      </c>
      <c r="J222" s="138"/>
      <c r="K222" s="93"/>
    </row>
    <row r="223" spans="1:11" ht="14.25" customHeight="1">
      <c r="A223" s="154" t="s">
        <v>113</v>
      </c>
      <c r="B223" s="154"/>
      <c r="C223" s="95" t="s">
        <v>112</v>
      </c>
      <c r="D223" s="155">
        <v>0</v>
      </c>
      <c r="E223" s="155"/>
      <c r="F223" s="11"/>
      <c r="G223" s="11"/>
      <c r="H223" s="11">
        <v>1550</v>
      </c>
      <c r="I223" s="141">
        <v>0</v>
      </c>
      <c r="J223" s="141"/>
      <c r="K223" s="96"/>
    </row>
    <row r="224" spans="1:11" ht="14.25" customHeight="1">
      <c r="A224" s="160" t="s">
        <v>91</v>
      </c>
      <c r="B224" s="160"/>
      <c r="C224" s="21" t="s">
        <v>90</v>
      </c>
      <c r="D224" s="161">
        <v>2100961.69</v>
      </c>
      <c r="E224" s="161"/>
      <c r="F224" s="15">
        <v>1428508</v>
      </c>
      <c r="G224" s="15">
        <v>1428508</v>
      </c>
      <c r="H224" s="15">
        <v>1166809.51</v>
      </c>
      <c r="I224" s="143">
        <v>55.53692461665019</v>
      </c>
      <c r="J224" s="143"/>
      <c r="K224" s="97">
        <v>81.680292304978337</v>
      </c>
    </row>
    <row r="225" spans="1:11" ht="14.25" customHeight="1">
      <c r="A225" s="156" t="s">
        <v>284</v>
      </c>
      <c r="B225" s="156"/>
      <c r="C225" s="94" t="s">
        <v>283</v>
      </c>
      <c r="D225" s="157">
        <v>1243401.94</v>
      </c>
      <c r="E225" s="157"/>
      <c r="F225" s="7">
        <v>1384159</v>
      </c>
      <c r="G225" s="7">
        <v>1384159</v>
      </c>
      <c r="H225" s="7">
        <v>1150802.8700000001</v>
      </c>
      <c r="I225" s="138">
        <v>92.552764554959595</v>
      </c>
      <c r="J225" s="138"/>
      <c r="K225" s="93">
        <v>83.140944790302257</v>
      </c>
    </row>
    <row r="226" spans="1:11" ht="15" customHeight="1">
      <c r="A226" s="158" t="s">
        <v>97</v>
      </c>
      <c r="B226" s="158"/>
      <c r="C226" s="94" t="s">
        <v>282</v>
      </c>
      <c r="D226" s="157">
        <v>181994.02</v>
      </c>
      <c r="E226" s="157"/>
      <c r="F226" s="7">
        <v>258354</v>
      </c>
      <c r="G226" s="7">
        <v>258354</v>
      </c>
      <c r="H226" s="7">
        <v>149507.68</v>
      </c>
      <c r="I226" s="138">
        <v>82.149776130006899</v>
      </c>
      <c r="J226" s="138"/>
      <c r="K226" s="93">
        <v>57.869311100273265</v>
      </c>
    </row>
    <row r="227" spans="1:11" ht="14.25" customHeight="1">
      <c r="A227" s="158" t="s">
        <v>281</v>
      </c>
      <c r="B227" s="158"/>
      <c r="C227" s="94" t="s">
        <v>280</v>
      </c>
      <c r="D227" s="157">
        <v>149850.60999999999</v>
      </c>
      <c r="E227" s="157"/>
      <c r="F227" s="7"/>
      <c r="G227" s="7"/>
      <c r="H227" s="7">
        <v>123573.41</v>
      </c>
      <c r="I227" s="138">
        <v>82.464402380477452</v>
      </c>
      <c r="J227" s="138"/>
      <c r="K227" s="93"/>
    </row>
    <row r="228" spans="1:11" ht="14.25" customHeight="1">
      <c r="A228" s="154" t="s">
        <v>279</v>
      </c>
      <c r="B228" s="154"/>
      <c r="C228" s="95" t="s">
        <v>278</v>
      </c>
      <c r="D228" s="155">
        <v>143798.51</v>
      </c>
      <c r="E228" s="155"/>
      <c r="F228" s="11"/>
      <c r="G228" s="11"/>
      <c r="H228" s="11">
        <v>28730.79</v>
      </c>
      <c r="I228" s="141">
        <v>19.979894089305933</v>
      </c>
      <c r="J228" s="141"/>
      <c r="K228" s="96"/>
    </row>
    <row r="229" spans="1:11" ht="15" customHeight="1">
      <c r="A229" s="154" t="s">
        <v>275</v>
      </c>
      <c r="B229" s="154"/>
      <c r="C229" s="95" t="s">
        <v>274</v>
      </c>
      <c r="D229" s="155">
        <v>6052.1</v>
      </c>
      <c r="E229" s="155"/>
      <c r="F229" s="11"/>
      <c r="G229" s="11"/>
      <c r="H229" s="11">
        <v>94842.62</v>
      </c>
      <c r="I229" s="141">
        <v>1567.1026585813188</v>
      </c>
      <c r="J229" s="141"/>
      <c r="K229" s="96"/>
    </row>
    <row r="230" spans="1:11" ht="14.25" customHeight="1">
      <c r="A230" s="158" t="s">
        <v>271</v>
      </c>
      <c r="B230" s="158"/>
      <c r="C230" s="94" t="s">
        <v>269</v>
      </c>
      <c r="D230" s="157">
        <v>7426.7</v>
      </c>
      <c r="E230" s="157"/>
      <c r="F230" s="7"/>
      <c r="G230" s="7"/>
      <c r="H230" s="7">
        <v>5527.41</v>
      </c>
      <c r="I230" s="138">
        <v>74.426191982980328</v>
      </c>
      <c r="J230" s="138"/>
      <c r="K230" s="93"/>
    </row>
    <row r="231" spans="1:11" ht="14.25" customHeight="1">
      <c r="A231" s="154" t="s">
        <v>270</v>
      </c>
      <c r="B231" s="154"/>
      <c r="C231" s="95" t="s">
        <v>269</v>
      </c>
      <c r="D231" s="155">
        <v>7426.7</v>
      </c>
      <c r="E231" s="155"/>
      <c r="F231" s="11"/>
      <c r="G231" s="11"/>
      <c r="H231" s="11">
        <v>5527.41</v>
      </c>
      <c r="I231" s="141">
        <v>74.426191982980328</v>
      </c>
      <c r="J231" s="141"/>
      <c r="K231" s="96"/>
    </row>
    <row r="232" spans="1:11" ht="14.25" customHeight="1">
      <c r="A232" s="158" t="s">
        <v>268</v>
      </c>
      <c r="B232" s="158"/>
      <c r="C232" s="94" t="s">
        <v>267</v>
      </c>
      <c r="D232" s="157">
        <v>24716.71</v>
      </c>
      <c r="E232" s="157"/>
      <c r="F232" s="7"/>
      <c r="G232" s="7"/>
      <c r="H232" s="7">
        <v>20406.86</v>
      </c>
      <c r="I232" s="138">
        <v>82.563011015624653</v>
      </c>
      <c r="J232" s="138"/>
      <c r="K232" s="93"/>
    </row>
    <row r="233" spans="1:11" ht="14.25" customHeight="1">
      <c r="A233" s="154" t="s">
        <v>266</v>
      </c>
      <c r="B233" s="154"/>
      <c r="C233" s="95" t="s">
        <v>265</v>
      </c>
      <c r="D233" s="155">
        <v>24716.71</v>
      </c>
      <c r="E233" s="155"/>
      <c r="F233" s="11"/>
      <c r="G233" s="11"/>
      <c r="H233" s="11">
        <v>20406.86</v>
      </c>
      <c r="I233" s="141">
        <v>82.563011015624653</v>
      </c>
      <c r="J233" s="141"/>
      <c r="K233" s="96"/>
    </row>
    <row r="234" spans="1:11" ht="15" customHeight="1">
      <c r="A234" s="158" t="s">
        <v>262</v>
      </c>
      <c r="B234" s="158"/>
      <c r="C234" s="94" t="s">
        <v>261</v>
      </c>
      <c r="D234" s="157">
        <v>613351.18000000005</v>
      </c>
      <c r="E234" s="157"/>
      <c r="F234" s="7">
        <v>224411</v>
      </c>
      <c r="G234" s="7">
        <v>224411</v>
      </c>
      <c r="H234" s="7">
        <v>283669.28999999998</v>
      </c>
      <c r="I234" s="138">
        <v>46.24908196964747</v>
      </c>
      <c r="J234" s="138"/>
      <c r="K234" s="93">
        <v>126.40614319262426</v>
      </c>
    </row>
    <row r="235" spans="1:11" ht="14.25" customHeight="1">
      <c r="A235" s="158" t="s">
        <v>260</v>
      </c>
      <c r="B235" s="158"/>
      <c r="C235" s="94" t="s">
        <v>259</v>
      </c>
      <c r="D235" s="157">
        <v>138377.99</v>
      </c>
      <c r="E235" s="157"/>
      <c r="F235" s="7"/>
      <c r="G235" s="7"/>
      <c r="H235" s="7">
        <v>151595.23000000001</v>
      </c>
      <c r="I235" s="138">
        <v>109.55154790151236</v>
      </c>
      <c r="J235" s="138"/>
      <c r="K235" s="93"/>
    </row>
    <row r="236" spans="1:11" ht="14.25" customHeight="1">
      <c r="A236" s="154" t="s">
        <v>258</v>
      </c>
      <c r="B236" s="154"/>
      <c r="C236" s="95" t="s">
        <v>257</v>
      </c>
      <c r="D236" s="155">
        <v>59177.29</v>
      </c>
      <c r="E236" s="155"/>
      <c r="F236" s="11"/>
      <c r="G236" s="11"/>
      <c r="H236" s="11">
        <v>45577.279999999999</v>
      </c>
      <c r="I236" s="141">
        <v>77.018193972721633</v>
      </c>
      <c r="J236" s="141"/>
      <c r="K236" s="96"/>
    </row>
    <row r="237" spans="1:11" ht="15" customHeight="1">
      <c r="A237" s="154" t="s">
        <v>256</v>
      </c>
      <c r="B237" s="154"/>
      <c r="C237" s="95" t="s">
        <v>255</v>
      </c>
      <c r="D237" s="155">
        <v>3678.9</v>
      </c>
      <c r="E237" s="155"/>
      <c r="F237" s="11"/>
      <c r="G237" s="11"/>
      <c r="H237" s="11">
        <v>221.47</v>
      </c>
      <c r="I237" s="141">
        <v>6.0200059800483841</v>
      </c>
      <c r="J237" s="141"/>
      <c r="K237" s="96"/>
    </row>
    <row r="238" spans="1:11" ht="14.25" customHeight="1">
      <c r="A238" s="154" t="s">
        <v>254</v>
      </c>
      <c r="B238" s="154"/>
      <c r="C238" s="95" t="s">
        <v>253</v>
      </c>
      <c r="D238" s="155">
        <v>4527</v>
      </c>
      <c r="E238" s="155"/>
      <c r="F238" s="11"/>
      <c r="G238" s="11"/>
      <c r="H238" s="11">
        <v>4849.9799999999996</v>
      </c>
      <c r="I238" s="141">
        <v>107.13452617627567</v>
      </c>
      <c r="J238" s="141"/>
      <c r="K238" s="96"/>
    </row>
    <row r="239" spans="1:11" ht="14.25" customHeight="1">
      <c r="A239" s="154" t="s">
        <v>252</v>
      </c>
      <c r="B239" s="154"/>
      <c r="C239" s="95" t="s">
        <v>251</v>
      </c>
      <c r="D239" s="155">
        <v>70994.8</v>
      </c>
      <c r="E239" s="155"/>
      <c r="F239" s="11"/>
      <c r="G239" s="11"/>
      <c r="H239" s="11">
        <v>100946.5</v>
      </c>
      <c r="I239" s="141">
        <v>142.18858282578444</v>
      </c>
      <c r="J239" s="141"/>
      <c r="K239" s="96"/>
    </row>
    <row r="240" spans="1:11" ht="14.25" customHeight="1">
      <c r="A240" s="158" t="s">
        <v>250</v>
      </c>
      <c r="B240" s="158"/>
      <c r="C240" s="94" t="s">
        <v>249</v>
      </c>
      <c r="D240" s="157">
        <v>25198.27</v>
      </c>
      <c r="E240" s="157"/>
      <c r="F240" s="7"/>
      <c r="G240" s="7"/>
      <c r="H240" s="7">
        <v>13714.73</v>
      </c>
      <c r="I240" s="138">
        <v>54.427268221191376</v>
      </c>
      <c r="J240" s="138"/>
      <c r="K240" s="93"/>
    </row>
    <row r="241" spans="1:11" ht="14.25" customHeight="1">
      <c r="A241" s="154" t="s">
        <v>248</v>
      </c>
      <c r="B241" s="154"/>
      <c r="C241" s="95" t="s">
        <v>247</v>
      </c>
      <c r="D241" s="155">
        <v>23647.16</v>
      </c>
      <c r="E241" s="155"/>
      <c r="F241" s="11"/>
      <c r="G241" s="11"/>
      <c r="H241" s="11">
        <v>9666.9599999999991</v>
      </c>
      <c r="I241" s="141">
        <v>40.880004195006926</v>
      </c>
      <c r="J241" s="141"/>
      <c r="K241" s="96"/>
    </row>
    <row r="242" spans="1:11" ht="15" customHeight="1">
      <c r="A242" s="154" t="s">
        <v>246</v>
      </c>
      <c r="B242" s="154"/>
      <c r="C242" s="95" t="s">
        <v>245</v>
      </c>
      <c r="D242" s="155">
        <v>90.33</v>
      </c>
      <c r="E242" s="155"/>
      <c r="F242" s="11"/>
      <c r="G242" s="11"/>
      <c r="H242" s="11">
        <v>556.25</v>
      </c>
      <c r="I242" s="141">
        <v>615.79763090888957</v>
      </c>
      <c r="J242" s="141"/>
      <c r="K242" s="96"/>
    </row>
    <row r="243" spans="1:11" ht="14.25" customHeight="1">
      <c r="A243" s="154" t="s">
        <v>244</v>
      </c>
      <c r="B243" s="154"/>
      <c r="C243" s="95" t="s">
        <v>243</v>
      </c>
      <c r="D243" s="155">
        <v>137.08000000000001</v>
      </c>
      <c r="E243" s="155"/>
      <c r="F243" s="11"/>
      <c r="G243" s="11"/>
      <c r="H243" s="11">
        <v>88.95</v>
      </c>
      <c r="I243" s="141">
        <v>64.889115844762188</v>
      </c>
      <c r="J243" s="141"/>
      <c r="K243" s="96"/>
    </row>
    <row r="244" spans="1:11" ht="14.25" customHeight="1">
      <c r="A244" s="154" t="s">
        <v>242</v>
      </c>
      <c r="B244" s="154"/>
      <c r="C244" s="95" t="s">
        <v>241</v>
      </c>
      <c r="D244" s="155">
        <v>475.02</v>
      </c>
      <c r="E244" s="155"/>
      <c r="F244" s="11"/>
      <c r="G244" s="11"/>
      <c r="H244" s="11">
        <v>0</v>
      </c>
      <c r="I244" s="141">
        <v>0</v>
      </c>
      <c r="J244" s="141"/>
      <c r="K244" s="96"/>
    </row>
    <row r="245" spans="1:11" ht="14.25" customHeight="1">
      <c r="A245" s="154" t="s">
        <v>240</v>
      </c>
      <c r="B245" s="154"/>
      <c r="C245" s="95" t="s">
        <v>239</v>
      </c>
      <c r="D245" s="155">
        <v>242.54</v>
      </c>
      <c r="E245" s="155"/>
      <c r="F245" s="11"/>
      <c r="G245" s="11"/>
      <c r="H245" s="11">
        <v>3371.07</v>
      </c>
      <c r="I245" s="141">
        <v>1389.9026964624391</v>
      </c>
      <c r="J245" s="141"/>
      <c r="K245" s="96"/>
    </row>
    <row r="246" spans="1:11" ht="14.25" customHeight="1">
      <c r="A246" s="154" t="s">
        <v>238</v>
      </c>
      <c r="B246" s="154"/>
      <c r="C246" s="95" t="s">
        <v>237</v>
      </c>
      <c r="D246" s="155">
        <v>606.14</v>
      </c>
      <c r="E246" s="155"/>
      <c r="F246" s="11"/>
      <c r="G246" s="11"/>
      <c r="H246" s="11">
        <v>31.5</v>
      </c>
      <c r="I246" s="141">
        <v>5.1968192166826146</v>
      </c>
      <c r="J246" s="141"/>
      <c r="K246" s="96"/>
    </row>
    <row r="247" spans="1:11" ht="15" customHeight="1">
      <c r="A247" s="158" t="s">
        <v>236</v>
      </c>
      <c r="B247" s="158"/>
      <c r="C247" s="94" t="s">
        <v>235</v>
      </c>
      <c r="D247" s="157">
        <v>432922.28</v>
      </c>
      <c r="E247" s="157"/>
      <c r="F247" s="7"/>
      <c r="G247" s="7"/>
      <c r="H247" s="7">
        <v>102232.63</v>
      </c>
      <c r="I247" s="138">
        <v>23.614545779441059</v>
      </c>
      <c r="J247" s="138"/>
      <c r="K247" s="93"/>
    </row>
    <row r="248" spans="1:11" ht="14.25" customHeight="1">
      <c r="A248" s="154" t="s">
        <v>234</v>
      </c>
      <c r="B248" s="154"/>
      <c r="C248" s="95" t="s">
        <v>233</v>
      </c>
      <c r="D248" s="155">
        <v>17021.61</v>
      </c>
      <c r="E248" s="155"/>
      <c r="F248" s="11"/>
      <c r="G248" s="11"/>
      <c r="H248" s="11">
        <v>10932.22</v>
      </c>
      <c r="I248" s="141">
        <v>64.225534482343321</v>
      </c>
      <c r="J248" s="141"/>
      <c r="K248" s="96"/>
    </row>
    <row r="249" spans="1:11" ht="14.25" customHeight="1">
      <c r="A249" s="154" t="s">
        <v>230</v>
      </c>
      <c r="B249" s="154"/>
      <c r="C249" s="95" t="s">
        <v>229</v>
      </c>
      <c r="D249" s="155">
        <v>1445.1</v>
      </c>
      <c r="E249" s="155"/>
      <c r="F249" s="11"/>
      <c r="G249" s="11"/>
      <c r="H249" s="11">
        <v>1338.13</v>
      </c>
      <c r="I249" s="141">
        <v>92.597744100754269</v>
      </c>
      <c r="J249" s="141"/>
      <c r="K249" s="96"/>
    </row>
    <row r="250" spans="1:11" ht="14.25" customHeight="1">
      <c r="A250" s="154" t="s">
        <v>228</v>
      </c>
      <c r="B250" s="154"/>
      <c r="C250" s="95" t="s">
        <v>227</v>
      </c>
      <c r="D250" s="155">
        <v>0</v>
      </c>
      <c r="E250" s="155"/>
      <c r="F250" s="11"/>
      <c r="G250" s="11"/>
      <c r="H250" s="11">
        <v>99</v>
      </c>
      <c r="I250" s="141">
        <v>0</v>
      </c>
      <c r="J250" s="141"/>
      <c r="K250" s="96"/>
    </row>
    <row r="251" spans="1:11" ht="14.25" customHeight="1">
      <c r="A251" s="154" t="s">
        <v>226</v>
      </c>
      <c r="B251" s="154"/>
      <c r="C251" s="95" t="s">
        <v>225</v>
      </c>
      <c r="D251" s="155">
        <v>29725.49</v>
      </c>
      <c r="E251" s="155"/>
      <c r="F251" s="11"/>
      <c r="G251" s="11"/>
      <c r="H251" s="11">
        <v>24175.759999999998</v>
      </c>
      <c r="I251" s="141">
        <v>81.330063861016242</v>
      </c>
      <c r="J251" s="141"/>
      <c r="K251" s="96"/>
    </row>
    <row r="252" spans="1:11" ht="15" customHeight="1">
      <c r="A252" s="154" t="s">
        <v>222</v>
      </c>
      <c r="B252" s="154"/>
      <c r="C252" s="95" t="s">
        <v>221</v>
      </c>
      <c r="D252" s="155">
        <v>223532.59</v>
      </c>
      <c r="E252" s="155"/>
      <c r="F252" s="11"/>
      <c r="G252" s="11"/>
      <c r="H252" s="11">
        <v>27169.25</v>
      </c>
      <c r="I252" s="141">
        <v>12.154491656004165</v>
      </c>
      <c r="J252" s="141"/>
      <c r="K252" s="96"/>
    </row>
    <row r="253" spans="1:11" ht="14.25" customHeight="1">
      <c r="A253" s="154" t="s">
        <v>220</v>
      </c>
      <c r="B253" s="154"/>
      <c r="C253" s="95" t="s">
        <v>219</v>
      </c>
      <c r="D253" s="155">
        <v>7391.27</v>
      </c>
      <c r="E253" s="155"/>
      <c r="F253" s="11"/>
      <c r="G253" s="11"/>
      <c r="H253" s="11">
        <v>72.64</v>
      </c>
      <c r="I253" s="141">
        <v>0.98278103762952784</v>
      </c>
      <c r="J253" s="141"/>
      <c r="K253" s="96"/>
    </row>
    <row r="254" spans="1:11" ht="14.25" customHeight="1">
      <c r="A254" s="154" t="s">
        <v>218</v>
      </c>
      <c r="B254" s="154"/>
      <c r="C254" s="95" t="s">
        <v>217</v>
      </c>
      <c r="D254" s="155">
        <v>153806.22</v>
      </c>
      <c r="E254" s="155"/>
      <c r="F254" s="11"/>
      <c r="G254" s="11"/>
      <c r="H254" s="11">
        <v>38445.629999999997</v>
      </c>
      <c r="I254" s="141">
        <v>24.996147750071483</v>
      </c>
      <c r="J254" s="141"/>
      <c r="K254" s="96"/>
    </row>
    <row r="255" spans="1:11" ht="14.25" customHeight="1">
      <c r="A255" s="158" t="s">
        <v>216</v>
      </c>
      <c r="B255" s="158"/>
      <c r="C255" s="94" t="s">
        <v>215</v>
      </c>
      <c r="D255" s="157">
        <v>5038.58</v>
      </c>
      <c r="E255" s="157"/>
      <c r="F255" s="7"/>
      <c r="G255" s="7"/>
      <c r="H255" s="7">
        <v>1411.05</v>
      </c>
      <c r="I255" s="138">
        <v>28.004914082936065</v>
      </c>
      <c r="J255" s="138"/>
      <c r="K255" s="93"/>
    </row>
    <row r="256" spans="1:11" ht="14.25" customHeight="1">
      <c r="A256" s="154" t="s">
        <v>214</v>
      </c>
      <c r="B256" s="154"/>
      <c r="C256" s="95" t="s">
        <v>213</v>
      </c>
      <c r="D256" s="155">
        <v>5038.58</v>
      </c>
      <c r="E256" s="155"/>
      <c r="F256" s="11"/>
      <c r="G256" s="11"/>
      <c r="H256" s="11">
        <v>1411.05</v>
      </c>
      <c r="I256" s="141">
        <v>28.004914082936065</v>
      </c>
      <c r="J256" s="141"/>
      <c r="K256" s="96"/>
    </row>
    <row r="257" spans="1:11" ht="15" customHeight="1">
      <c r="A257" s="158" t="s">
        <v>212</v>
      </c>
      <c r="B257" s="158"/>
      <c r="C257" s="94" t="s">
        <v>199</v>
      </c>
      <c r="D257" s="157">
        <v>11814.06</v>
      </c>
      <c r="E257" s="157"/>
      <c r="F257" s="7"/>
      <c r="G257" s="7"/>
      <c r="H257" s="7">
        <v>14715.65</v>
      </c>
      <c r="I257" s="138">
        <v>124.56048132479435</v>
      </c>
      <c r="J257" s="138"/>
      <c r="K257" s="93"/>
    </row>
    <row r="258" spans="1:11" ht="14.25" customHeight="1">
      <c r="A258" s="154" t="s">
        <v>207</v>
      </c>
      <c r="B258" s="154"/>
      <c r="C258" s="95" t="s">
        <v>206</v>
      </c>
      <c r="D258" s="155">
        <v>11746.56</v>
      </c>
      <c r="E258" s="155"/>
      <c r="F258" s="11"/>
      <c r="G258" s="11"/>
      <c r="H258" s="11">
        <v>12979.65</v>
      </c>
      <c r="I258" s="141">
        <v>110.49745627656097</v>
      </c>
      <c r="J258" s="141"/>
      <c r="K258" s="96"/>
    </row>
    <row r="259" spans="1:11" ht="14.25" customHeight="1">
      <c r="A259" s="154" t="s">
        <v>203</v>
      </c>
      <c r="B259" s="154"/>
      <c r="C259" s="95" t="s">
        <v>202</v>
      </c>
      <c r="D259" s="155">
        <v>67.5</v>
      </c>
      <c r="E259" s="155"/>
      <c r="F259" s="11"/>
      <c r="G259" s="11"/>
      <c r="H259" s="11">
        <v>0</v>
      </c>
      <c r="I259" s="141">
        <v>0</v>
      </c>
      <c r="J259" s="141"/>
      <c r="K259" s="96"/>
    </row>
    <row r="260" spans="1:11" ht="14.25" customHeight="1">
      <c r="A260" s="154" t="s">
        <v>200</v>
      </c>
      <c r="B260" s="154"/>
      <c r="C260" s="95" t="s">
        <v>199</v>
      </c>
      <c r="D260" s="155">
        <v>0</v>
      </c>
      <c r="E260" s="155"/>
      <c r="F260" s="11"/>
      <c r="G260" s="11"/>
      <c r="H260" s="11">
        <v>1736</v>
      </c>
      <c r="I260" s="141">
        <v>0</v>
      </c>
      <c r="J260" s="141"/>
      <c r="K260" s="96"/>
    </row>
    <row r="261" spans="1:11" ht="14.25" customHeight="1">
      <c r="A261" s="158" t="s">
        <v>198</v>
      </c>
      <c r="B261" s="158"/>
      <c r="C261" s="94" t="s">
        <v>197</v>
      </c>
      <c r="D261" s="157">
        <v>22</v>
      </c>
      <c r="E261" s="157"/>
      <c r="F261" s="7">
        <v>80</v>
      </c>
      <c r="G261" s="7">
        <v>80</v>
      </c>
      <c r="H261" s="7">
        <v>393.11</v>
      </c>
      <c r="I261" s="138">
        <v>1786.8636363636363</v>
      </c>
      <c r="J261" s="138"/>
      <c r="K261" s="93">
        <v>491.38749999999999</v>
      </c>
    </row>
    <row r="262" spans="1:11" ht="14.25" customHeight="1">
      <c r="A262" s="158" t="s">
        <v>196</v>
      </c>
      <c r="B262" s="158"/>
      <c r="C262" s="94" t="s">
        <v>195</v>
      </c>
      <c r="D262" s="157">
        <v>22</v>
      </c>
      <c r="E262" s="157"/>
      <c r="F262" s="7"/>
      <c r="G262" s="7"/>
      <c r="H262" s="7">
        <v>393.11</v>
      </c>
      <c r="I262" s="138">
        <v>1786.8636363636363</v>
      </c>
      <c r="J262" s="138"/>
      <c r="K262" s="93"/>
    </row>
    <row r="263" spans="1:11" ht="14.25" customHeight="1">
      <c r="A263" s="154" t="s">
        <v>194</v>
      </c>
      <c r="B263" s="154"/>
      <c r="C263" s="95" t="s">
        <v>193</v>
      </c>
      <c r="D263" s="155">
        <v>22</v>
      </c>
      <c r="E263" s="155"/>
      <c r="F263" s="11"/>
      <c r="G263" s="11"/>
      <c r="H263" s="11">
        <v>393.11</v>
      </c>
      <c r="I263" s="141">
        <v>1786.8636363636363</v>
      </c>
      <c r="J263" s="141"/>
      <c r="K263" s="96"/>
    </row>
    <row r="264" spans="1:11" ht="14.25" customHeight="1">
      <c r="A264" s="158" t="s">
        <v>182</v>
      </c>
      <c r="B264" s="158"/>
      <c r="C264" s="94" t="s">
        <v>181</v>
      </c>
      <c r="D264" s="157">
        <v>95159.52</v>
      </c>
      <c r="E264" s="157"/>
      <c r="F264" s="7">
        <v>96237</v>
      </c>
      <c r="G264" s="7">
        <v>96237</v>
      </c>
      <c r="H264" s="7">
        <v>139089.21</v>
      </c>
      <c r="I264" s="138">
        <v>146.16426186260713</v>
      </c>
      <c r="J264" s="138"/>
      <c r="K264" s="93">
        <v>144.52779076654508</v>
      </c>
    </row>
    <row r="265" spans="1:11" ht="14.25" customHeight="1">
      <c r="A265" s="158" t="s">
        <v>180</v>
      </c>
      <c r="B265" s="158"/>
      <c r="C265" s="99" t="s">
        <v>178</v>
      </c>
      <c r="D265" s="157">
        <v>0</v>
      </c>
      <c r="E265" s="157"/>
      <c r="F265" s="7"/>
      <c r="G265" s="7"/>
      <c r="H265" s="7">
        <v>42735</v>
      </c>
      <c r="I265" s="138">
        <v>0</v>
      </c>
      <c r="J265" s="138"/>
      <c r="K265" s="93"/>
    </row>
    <row r="266" spans="1:11" ht="14.25" customHeight="1">
      <c r="A266" s="154" t="s">
        <v>179</v>
      </c>
      <c r="B266" s="154"/>
      <c r="C266" s="95" t="s">
        <v>344</v>
      </c>
      <c r="D266" s="155">
        <v>0</v>
      </c>
      <c r="E266" s="155"/>
      <c r="F266" s="11"/>
      <c r="G266" s="11"/>
      <c r="H266" s="11">
        <v>42735</v>
      </c>
      <c r="I266" s="141">
        <v>0</v>
      </c>
      <c r="J266" s="141"/>
      <c r="K266" s="96"/>
    </row>
    <row r="267" spans="1:11" ht="14.25" customHeight="1">
      <c r="A267" s="158" t="s">
        <v>177</v>
      </c>
      <c r="B267" s="158"/>
      <c r="C267" s="94" t="s">
        <v>176</v>
      </c>
      <c r="D267" s="157">
        <v>95159.52</v>
      </c>
      <c r="E267" s="157"/>
      <c r="F267" s="7"/>
      <c r="G267" s="7"/>
      <c r="H267" s="7">
        <v>96354.21</v>
      </c>
      <c r="I267" s="138">
        <v>101.25546030497001</v>
      </c>
      <c r="J267" s="138"/>
      <c r="K267" s="93"/>
    </row>
    <row r="268" spans="1:11" ht="15" customHeight="1">
      <c r="A268" s="154" t="s">
        <v>175</v>
      </c>
      <c r="B268" s="154"/>
      <c r="C268" s="95" t="s">
        <v>32</v>
      </c>
      <c r="D268" s="155">
        <v>24001.599999999999</v>
      </c>
      <c r="E268" s="155"/>
      <c r="F268" s="11"/>
      <c r="G268" s="11"/>
      <c r="H268" s="11">
        <v>0</v>
      </c>
      <c r="I268" s="141">
        <v>0</v>
      </c>
      <c r="J268" s="141"/>
      <c r="K268" s="96"/>
    </row>
    <row r="269" spans="1:11" ht="14.25" customHeight="1">
      <c r="A269" s="154" t="s">
        <v>174</v>
      </c>
      <c r="B269" s="154"/>
      <c r="C269" s="95" t="s">
        <v>173</v>
      </c>
      <c r="D269" s="155">
        <v>71157.919999999998</v>
      </c>
      <c r="E269" s="155"/>
      <c r="F269" s="11"/>
      <c r="G269" s="11"/>
      <c r="H269" s="11">
        <v>96354.21</v>
      </c>
      <c r="I269" s="141">
        <v>135.40897485480181</v>
      </c>
      <c r="J269" s="141"/>
      <c r="K269" s="96"/>
    </row>
    <row r="270" spans="1:11" ht="26.25" customHeight="1">
      <c r="A270" s="158" t="s">
        <v>172</v>
      </c>
      <c r="B270" s="158"/>
      <c r="C270" s="94" t="s">
        <v>171</v>
      </c>
      <c r="D270" s="157">
        <v>348019.39</v>
      </c>
      <c r="E270" s="157"/>
      <c r="F270" s="7">
        <v>800135</v>
      </c>
      <c r="G270" s="7">
        <v>800135</v>
      </c>
      <c r="H270" s="7">
        <v>429343.9</v>
      </c>
      <c r="I270" s="138">
        <v>123.36781005219278</v>
      </c>
      <c r="J270" s="138"/>
      <c r="K270" s="93">
        <v>53.658932555131322</v>
      </c>
    </row>
    <row r="271" spans="1:11" ht="14.25" customHeight="1">
      <c r="A271" s="158" t="s">
        <v>170</v>
      </c>
      <c r="B271" s="158"/>
      <c r="C271" s="94" t="s">
        <v>169</v>
      </c>
      <c r="D271" s="157">
        <v>348019.39</v>
      </c>
      <c r="E271" s="157"/>
      <c r="F271" s="7"/>
      <c r="G271" s="7"/>
      <c r="H271" s="7">
        <v>429343.9</v>
      </c>
      <c r="I271" s="138">
        <v>123.36781005219278</v>
      </c>
      <c r="J271" s="138"/>
      <c r="K271" s="93"/>
    </row>
    <row r="272" spans="1:11" ht="14.25" customHeight="1">
      <c r="A272" s="154" t="s">
        <v>168</v>
      </c>
      <c r="B272" s="154"/>
      <c r="C272" s="95" t="s">
        <v>167</v>
      </c>
      <c r="D272" s="155">
        <v>348019.39</v>
      </c>
      <c r="E272" s="155"/>
      <c r="F272" s="11"/>
      <c r="G272" s="11"/>
      <c r="H272" s="11">
        <v>429343.9</v>
      </c>
      <c r="I272" s="141">
        <v>123.36781005219278</v>
      </c>
      <c r="J272" s="141"/>
      <c r="K272" s="96"/>
    </row>
    <row r="273" spans="1:11" ht="14.25" customHeight="1">
      <c r="A273" s="158" t="s">
        <v>166</v>
      </c>
      <c r="B273" s="158"/>
      <c r="C273" s="94" t="s">
        <v>165</v>
      </c>
      <c r="D273" s="157">
        <v>4855.83</v>
      </c>
      <c r="E273" s="157"/>
      <c r="F273" s="7">
        <v>4942</v>
      </c>
      <c r="G273" s="7">
        <v>4942</v>
      </c>
      <c r="H273" s="7">
        <v>148799.67999999999</v>
      </c>
      <c r="I273" s="138">
        <v>3064.35109960604</v>
      </c>
      <c r="J273" s="138"/>
      <c r="K273" s="93">
        <v>3010.9202751922294</v>
      </c>
    </row>
    <row r="274" spans="1:11" ht="14.25" customHeight="1">
      <c r="A274" s="158" t="s">
        <v>164</v>
      </c>
      <c r="B274" s="158"/>
      <c r="C274" s="94" t="s">
        <v>163</v>
      </c>
      <c r="D274" s="157">
        <v>4855.83</v>
      </c>
      <c r="E274" s="157"/>
      <c r="F274" s="7"/>
      <c r="G274" s="7"/>
      <c r="H274" s="7">
        <v>148799.67999999999</v>
      </c>
      <c r="I274" s="138">
        <v>3064.35109960604</v>
      </c>
      <c r="J274" s="138"/>
      <c r="K274" s="93"/>
    </row>
    <row r="275" spans="1:11" ht="14.25" customHeight="1">
      <c r="A275" s="154" t="s">
        <v>162</v>
      </c>
      <c r="B275" s="154"/>
      <c r="C275" s="95" t="s">
        <v>161</v>
      </c>
      <c r="D275" s="155">
        <v>4855.83</v>
      </c>
      <c r="E275" s="155"/>
      <c r="F275" s="11"/>
      <c r="G275" s="11"/>
      <c r="H275" s="11">
        <v>5250</v>
      </c>
      <c r="I275" s="141">
        <v>108.1174588072482</v>
      </c>
      <c r="J275" s="141"/>
      <c r="K275" s="96"/>
    </row>
    <row r="276" spans="1:11" ht="14.25" customHeight="1">
      <c r="A276" s="154" t="s">
        <v>160</v>
      </c>
      <c r="B276" s="154"/>
      <c r="C276" s="95" t="s">
        <v>159</v>
      </c>
      <c r="D276" s="155">
        <v>0</v>
      </c>
      <c r="E276" s="155"/>
      <c r="F276" s="11"/>
      <c r="G276" s="11"/>
      <c r="H276" s="11">
        <v>143549.68</v>
      </c>
      <c r="I276" s="141">
        <v>0</v>
      </c>
      <c r="J276" s="141"/>
      <c r="K276" s="96"/>
    </row>
    <row r="277" spans="1:11" ht="14.25" customHeight="1">
      <c r="A277" s="156" t="s">
        <v>158</v>
      </c>
      <c r="B277" s="156"/>
      <c r="C277" s="94" t="s">
        <v>157</v>
      </c>
      <c r="D277" s="157">
        <v>857559.75</v>
      </c>
      <c r="E277" s="157"/>
      <c r="F277" s="7">
        <v>44349</v>
      </c>
      <c r="G277" s="7">
        <v>44349</v>
      </c>
      <c r="H277" s="7">
        <v>16006.64</v>
      </c>
      <c r="I277" s="138">
        <v>1.8665334981031936</v>
      </c>
      <c r="J277" s="138"/>
      <c r="K277" s="93">
        <v>36.092448533225102</v>
      </c>
    </row>
    <row r="278" spans="1:11" ht="15" customHeight="1">
      <c r="A278" s="158" t="s">
        <v>148</v>
      </c>
      <c r="B278" s="158"/>
      <c r="C278" s="94" t="s">
        <v>147</v>
      </c>
      <c r="D278" s="157">
        <v>243488.38</v>
      </c>
      <c r="E278" s="157"/>
      <c r="F278" s="7">
        <v>44349</v>
      </c>
      <c r="G278" s="7">
        <v>44349</v>
      </c>
      <c r="H278" s="7">
        <v>16006.64</v>
      </c>
      <c r="I278" s="138">
        <v>6.5738824990334237</v>
      </c>
      <c r="J278" s="138"/>
      <c r="K278" s="93">
        <v>36.092448533225102</v>
      </c>
    </row>
    <row r="279" spans="1:11" ht="14.25" customHeight="1">
      <c r="A279" s="158" t="s">
        <v>146</v>
      </c>
      <c r="B279" s="158"/>
      <c r="C279" s="94" t="s">
        <v>145</v>
      </c>
      <c r="D279" s="157">
        <v>7055.24</v>
      </c>
      <c r="E279" s="157"/>
      <c r="F279" s="7"/>
      <c r="G279" s="7"/>
      <c r="H279" s="7">
        <v>0</v>
      </c>
      <c r="I279" s="138">
        <v>0</v>
      </c>
      <c r="J279" s="138"/>
      <c r="K279" s="93"/>
    </row>
    <row r="280" spans="1:11" ht="14.25" customHeight="1">
      <c r="A280" s="154" t="s">
        <v>143</v>
      </c>
      <c r="B280" s="154"/>
      <c r="C280" s="95" t="s">
        <v>142</v>
      </c>
      <c r="D280" s="155">
        <v>7055.24</v>
      </c>
      <c r="E280" s="155"/>
      <c r="F280" s="11"/>
      <c r="G280" s="11"/>
      <c r="H280" s="11">
        <v>0</v>
      </c>
      <c r="I280" s="141">
        <v>0</v>
      </c>
      <c r="J280" s="141"/>
      <c r="K280" s="96"/>
    </row>
    <row r="281" spans="1:11" ht="15" customHeight="1">
      <c r="A281" s="158" t="s">
        <v>139</v>
      </c>
      <c r="B281" s="158"/>
      <c r="C281" s="94" t="s">
        <v>138</v>
      </c>
      <c r="D281" s="157">
        <v>229377.9</v>
      </c>
      <c r="E281" s="157"/>
      <c r="F281" s="7"/>
      <c r="G281" s="7"/>
      <c r="H281" s="7">
        <v>15843.1</v>
      </c>
      <c r="I281" s="138">
        <v>6.9069862440976229</v>
      </c>
      <c r="J281" s="138"/>
      <c r="K281" s="93"/>
    </row>
    <row r="282" spans="1:11" ht="14.25" customHeight="1">
      <c r="A282" s="154" t="s">
        <v>137</v>
      </c>
      <c r="B282" s="154"/>
      <c r="C282" s="95" t="s">
        <v>136</v>
      </c>
      <c r="D282" s="155">
        <v>3896.39</v>
      </c>
      <c r="E282" s="155"/>
      <c r="F282" s="11"/>
      <c r="G282" s="11"/>
      <c r="H282" s="11">
        <v>10541.07</v>
      </c>
      <c r="I282" s="141">
        <v>270.5342637672307</v>
      </c>
      <c r="J282" s="141"/>
      <c r="K282" s="96"/>
    </row>
    <row r="283" spans="1:11" ht="14.25" customHeight="1">
      <c r="A283" s="154" t="s">
        <v>135</v>
      </c>
      <c r="B283" s="154"/>
      <c r="C283" s="95" t="s">
        <v>134</v>
      </c>
      <c r="D283" s="155">
        <v>3645.1</v>
      </c>
      <c r="E283" s="155"/>
      <c r="F283" s="11"/>
      <c r="G283" s="11"/>
      <c r="H283" s="11">
        <v>1629.99</v>
      </c>
      <c r="I283" s="141">
        <v>44.717291706674715</v>
      </c>
      <c r="J283" s="141"/>
      <c r="K283" s="96"/>
    </row>
    <row r="284" spans="1:11" ht="14.25" customHeight="1">
      <c r="A284" s="154" t="s">
        <v>133</v>
      </c>
      <c r="B284" s="154"/>
      <c r="C284" s="95" t="s">
        <v>132</v>
      </c>
      <c r="D284" s="155">
        <v>10849.92</v>
      </c>
      <c r="E284" s="155"/>
      <c r="F284" s="11"/>
      <c r="G284" s="11"/>
      <c r="H284" s="11">
        <v>0</v>
      </c>
      <c r="I284" s="141">
        <v>0</v>
      </c>
      <c r="J284" s="141"/>
      <c r="K284" s="96"/>
    </row>
    <row r="285" spans="1:11" ht="14.25" customHeight="1">
      <c r="A285" s="154" t="s">
        <v>131</v>
      </c>
      <c r="B285" s="154"/>
      <c r="C285" s="95" t="s">
        <v>130</v>
      </c>
      <c r="D285" s="155">
        <v>89808.98</v>
      </c>
      <c r="E285" s="155"/>
      <c r="F285" s="11"/>
      <c r="G285" s="11"/>
      <c r="H285" s="11">
        <v>0</v>
      </c>
      <c r="I285" s="141">
        <v>0</v>
      </c>
      <c r="J285" s="141"/>
      <c r="K285" s="96"/>
    </row>
    <row r="286" spans="1:11" ht="15" customHeight="1">
      <c r="A286" s="154" t="s">
        <v>129</v>
      </c>
      <c r="B286" s="154"/>
      <c r="C286" s="95" t="s">
        <v>128</v>
      </c>
      <c r="D286" s="155">
        <v>69102.92</v>
      </c>
      <c r="E286" s="155"/>
      <c r="F286" s="11"/>
      <c r="G286" s="11"/>
      <c r="H286" s="11">
        <v>0</v>
      </c>
      <c r="I286" s="141">
        <v>0</v>
      </c>
      <c r="J286" s="141"/>
      <c r="K286" s="96"/>
    </row>
    <row r="287" spans="1:11" ht="14.25" customHeight="1">
      <c r="A287" s="154" t="s">
        <v>125</v>
      </c>
      <c r="B287" s="154"/>
      <c r="C287" s="95" t="s">
        <v>124</v>
      </c>
      <c r="D287" s="155">
        <v>52074.59</v>
      </c>
      <c r="E287" s="155"/>
      <c r="F287" s="11"/>
      <c r="G287" s="11"/>
      <c r="H287" s="11">
        <v>3672.04</v>
      </c>
      <c r="I287" s="141">
        <v>7.0515005495002461</v>
      </c>
      <c r="J287" s="141"/>
      <c r="K287" s="96"/>
    </row>
    <row r="288" spans="1:11" ht="14.25" customHeight="1">
      <c r="A288" s="158" t="s">
        <v>119</v>
      </c>
      <c r="B288" s="158"/>
      <c r="C288" s="94" t="s">
        <v>118</v>
      </c>
      <c r="D288" s="157">
        <v>0</v>
      </c>
      <c r="E288" s="157"/>
      <c r="F288" s="7"/>
      <c r="G288" s="7"/>
      <c r="H288" s="7">
        <v>163.54</v>
      </c>
      <c r="I288" s="138">
        <v>0</v>
      </c>
      <c r="J288" s="138"/>
      <c r="K288" s="93"/>
    </row>
    <row r="289" spans="1:11" ht="14.25" customHeight="1">
      <c r="A289" s="154" t="s">
        <v>117</v>
      </c>
      <c r="B289" s="154"/>
      <c r="C289" s="95" t="s">
        <v>116</v>
      </c>
      <c r="D289" s="155">
        <v>0</v>
      </c>
      <c r="E289" s="155"/>
      <c r="F289" s="11"/>
      <c r="G289" s="11"/>
      <c r="H289" s="11">
        <v>163.54</v>
      </c>
      <c r="I289" s="141">
        <v>0</v>
      </c>
      <c r="J289" s="141"/>
      <c r="K289" s="96"/>
    </row>
    <row r="290" spans="1:11" ht="14.25" customHeight="1">
      <c r="A290" s="158" t="s">
        <v>115</v>
      </c>
      <c r="B290" s="158"/>
      <c r="C290" s="94" t="s">
        <v>114</v>
      </c>
      <c r="D290" s="157">
        <v>7055.24</v>
      </c>
      <c r="E290" s="157"/>
      <c r="F290" s="7"/>
      <c r="G290" s="7"/>
      <c r="H290" s="7">
        <v>0</v>
      </c>
      <c r="I290" s="138">
        <v>0</v>
      </c>
      <c r="J290" s="138"/>
      <c r="K290" s="93"/>
    </row>
    <row r="291" spans="1:11" ht="15" customHeight="1">
      <c r="A291" s="154" t="s">
        <v>111</v>
      </c>
      <c r="B291" s="154"/>
      <c r="C291" s="95" t="s">
        <v>110</v>
      </c>
      <c r="D291" s="155">
        <v>7055.24</v>
      </c>
      <c r="E291" s="155"/>
      <c r="F291" s="11"/>
      <c r="G291" s="11"/>
      <c r="H291" s="11">
        <v>0</v>
      </c>
      <c r="I291" s="141">
        <v>0</v>
      </c>
      <c r="J291" s="141"/>
      <c r="K291" s="96"/>
    </row>
    <row r="292" spans="1:11" ht="14.25" customHeight="1">
      <c r="A292" s="158" t="s">
        <v>109</v>
      </c>
      <c r="B292" s="158"/>
      <c r="C292" s="94" t="s">
        <v>108</v>
      </c>
      <c r="D292" s="157">
        <v>614071.37</v>
      </c>
      <c r="E292" s="157"/>
      <c r="F292" s="7">
        <v>0</v>
      </c>
      <c r="G292" s="7">
        <v>0</v>
      </c>
      <c r="H292" s="7">
        <v>0</v>
      </c>
      <c r="I292" s="138">
        <v>0</v>
      </c>
      <c r="J292" s="138"/>
      <c r="K292" s="93">
        <v>0</v>
      </c>
    </row>
    <row r="293" spans="1:11" ht="14.25" customHeight="1">
      <c r="A293" s="158" t="s">
        <v>107</v>
      </c>
      <c r="B293" s="158"/>
      <c r="C293" s="94" t="s">
        <v>105</v>
      </c>
      <c r="D293" s="157">
        <v>614071.37</v>
      </c>
      <c r="E293" s="157"/>
      <c r="F293" s="7"/>
      <c r="G293" s="7"/>
      <c r="H293" s="7">
        <v>0</v>
      </c>
      <c r="I293" s="138">
        <v>0</v>
      </c>
      <c r="J293" s="138"/>
      <c r="K293" s="93"/>
    </row>
    <row r="294" spans="1:11" ht="14.25" customHeight="1">
      <c r="A294" s="154" t="s">
        <v>106</v>
      </c>
      <c r="B294" s="154"/>
      <c r="C294" s="95" t="s">
        <v>105</v>
      </c>
      <c r="D294" s="155">
        <v>614071.37</v>
      </c>
      <c r="E294" s="155"/>
      <c r="F294" s="11"/>
      <c r="G294" s="11"/>
      <c r="H294" s="11">
        <v>0</v>
      </c>
      <c r="I294" s="141">
        <v>0</v>
      </c>
      <c r="J294" s="141"/>
      <c r="K294" s="96"/>
    </row>
    <row r="295" spans="1:11" ht="14.25" customHeight="1">
      <c r="A295" s="160" t="s">
        <v>89</v>
      </c>
      <c r="B295" s="160"/>
      <c r="C295" s="21" t="s">
        <v>88</v>
      </c>
      <c r="D295" s="161">
        <v>46610.74</v>
      </c>
      <c r="E295" s="161"/>
      <c r="F295" s="15">
        <v>14970</v>
      </c>
      <c r="G295" s="15">
        <v>14970</v>
      </c>
      <c r="H295" s="15">
        <v>42102.16</v>
      </c>
      <c r="I295" s="143">
        <v>90.327164940955655</v>
      </c>
      <c r="J295" s="143"/>
      <c r="K295" s="97">
        <v>281.24355377421512</v>
      </c>
    </row>
    <row r="296" spans="1:11" ht="15" customHeight="1">
      <c r="A296" s="156" t="s">
        <v>284</v>
      </c>
      <c r="B296" s="156"/>
      <c r="C296" s="94" t="s">
        <v>283</v>
      </c>
      <c r="D296" s="157">
        <v>43869.2</v>
      </c>
      <c r="E296" s="157"/>
      <c r="F296" s="7">
        <v>14970</v>
      </c>
      <c r="G296" s="7">
        <v>14970</v>
      </c>
      <c r="H296" s="7">
        <v>27306.38</v>
      </c>
      <c r="I296" s="138">
        <v>62.244991930557205</v>
      </c>
      <c r="J296" s="138"/>
      <c r="K296" s="93">
        <v>182.40734802939212</v>
      </c>
    </row>
    <row r="297" spans="1:11" ht="14.25" customHeight="1">
      <c r="A297" s="158" t="s">
        <v>97</v>
      </c>
      <c r="B297" s="158"/>
      <c r="C297" s="94" t="s">
        <v>282</v>
      </c>
      <c r="D297" s="157">
        <v>19447.509999999998</v>
      </c>
      <c r="E297" s="157"/>
      <c r="F297" s="7">
        <v>0</v>
      </c>
      <c r="G297" s="7">
        <v>0</v>
      </c>
      <c r="H297" s="7">
        <v>0</v>
      </c>
      <c r="I297" s="138">
        <v>0</v>
      </c>
      <c r="J297" s="138"/>
      <c r="K297" s="93">
        <v>0</v>
      </c>
    </row>
    <row r="298" spans="1:11" ht="14.25" customHeight="1">
      <c r="A298" s="158" t="s">
        <v>281</v>
      </c>
      <c r="B298" s="158"/>
      <c r="C298" s="94" t="s">
        <v>280</v>
      </c>
      <c r="D298" s="157">
        <v>16435.599999999999</v>
      </c>
      <c r="E298" s="157"/>
      <c r="F298" s="7"/>
      <c r="G298" s="7"/>
      <c r="H298" s="7">
        <v>0</v>
      </c>
      <c r="I298" s="138">
        <v>0</v>
      </c>
      <c r="J298" s="138"/>
      <c r="K298" s="93"/>
    </row>
    <row r="299" spans="1:11" ht="14.25" customHeight="1">
      <c r="A299" s="154" t="s">
        <v>279</v>
      </c>
      <c r="B299" s="154"/>
      <c r="C299" s="95" t="s">
        <v>278</v>
      </c>
      <c r="D299" s="155">
        <v>16435.599999999999</v>
      </c>
      <c r="E299" s="155"/>
      <c r="F299" s="11"/>
      <c r="G299" s="11"/>
      <c r="H299" s="11">
        <v>0</v>
      </c>
      <c r="I299" s="141">
        <v>0</v>
      </c>
      <c r="J299" s="141"/>
      <c r="K299" s="96"/>
    </row>
    <row r="300" spans="1:11" ht="14.25" customHeight="1">
      <c r="A300" s="158" t="s">
        <v>271</v>
      </c>
      <c r="B300" s="158"/>
      <c r="C300" s="94" t="s">
        <v>269</v>
      </c>
      <c r="D300" s="157">
        <v>300</v>
      </c>
      <c r="E300" s="157"/>
      <c r="F300" s="7"/>
      <c r="G300" s="7"/>
      <c r="H300" s="7">
        <v>0</v>
      </c>
      <c r="I300" s="138">
        <v>0</v>
      </c>
      <c r="J300" s="138"/>
      <c r="K300" s="93"/>
    </row>
    <row r="301" spans="1:11" ht="15" customHeight="1">
      <c r="A301" s="154" t="s">
        <v>270</v>
      </c>
      <c r="B301" s="154"/>
      <c r="C301" s="95" t="s">
        <v>269</v>
      </c>
      <c r="D301" s="155">
        <v>300</v>
      </c>
      <c r="E301" s="155"/>
      <c r="F301" s="11"/>
      <c r="G301" s="11"/>
      <c r="H301" s="11">
        <v>0</v>
      </c>
      <c r="I301" s="141">
        <v>0</v>
      </c>
      <c r="J301" s="141"/>
      <c r="K301" s="96"/>
    </row>
    <row r="302" spans="1:11" ht="14.25" customHeight="1">
      <c r="A302" s="158" t="s">
        <v>268</v>
      </c>
      <c r="B302" s="158"/>
      <c r="C302" s="94" t="s">
        <v>267</v>
      </c>
      <c r="D302" s="157">
        <v>2711.91</v>
      </c>
      <c r="E302" s="157"/>
      <c r="F302" s="7"/>
      <c r="G302" s="7"/>
      <c r="H302" s="7">
        <v>0</v>
      </c>
      <c r="I302" s="138">
        <v>0</v>
      </c>
      <c r="J302" s="138"/>
      <c r="K302" s="93"/>
    </row>
    <row r="303" spans="1:11" ht="14.25" customHeight="1">
      <c r="A303" s="154" t="s">
        <v>266</v>
      </c>
      <c r="B303" s="154"/>
      <c r="C303" s="95" t="s">
        <v>265</v>
      </c>
      <c r="D303" s="155">
        <v>2711.91</v>
      </c>
      <c r="E303" s="155"/>
      <c r="F303" s="11"/>
      <c r="G303" s="11"/>
      <c r="H303" s="11">
        <v>0</v>
      </c>
      <c r="I303" s="141">
        <v>0</v>
      </c>
      <c r="J303" s="141"/>
      <c r="K303" s="96"/>
    </row>
    <row r="304" spans="1:11" ht="14.25" customHeight="1">
      <c r="A304" s="158" t="s">
        <v>262</v>
      </c>
      <c r="B304" s="158"/>
      <c r="C304" s="94" t="s">
        <v>261</v>
      </c>
      <c r="D304" s="157">
        <v>24421.69</v>
      </c>
      <c r="E304" s="157"/>
      <c r="F304" s="7">
        <v>14959</v>
      </c>
      <c r="G304" s="7">
        <v>14959</v>
      </c>
      <c r="H304" s="7">
        <v>27306.38</v>
      </c>
      <c r="I304" s="138">
        <v>111.81199990664037</v>
      </c>
      <c r="J304" s="138"/>
      <c r="K304" s="93">
        <v>182.54148004545758</v>
      </c>
    </row>
    <row r="305" spans="1:11" ht="14.25" customHeight="1">
      <c r="A305" s="158" t="s">
        <v>260</v>
      </c>
      <c r="B305" s="158"/>
      <c r="C305" s="94" t="s">
        <v>259</v>
      </c>
      <c r="D305" s="157">
        <v>7491.42</v>
      </c>
      <c r="E305" s="157"/>
      <c r="F305" s="7"/>
      <c r="G305" s="7"/>
      <c r="H305" s="7">
        <v>8584.92</v>
      </c>
      <c r="I305" s="138">
        <v>114.59669862322495</v>
      </c>
      <c r="J305" s="138"/>
      <c r="K305" s="93"/>
    </row>
    <row r="306" spans="1:11" ht="14.25" customHeight="1">
      <c r="A306" s="154" t="s">
        <v>258</v>
      </c>
      <c r="B306" s="154"/>
      <c r="C306" s="95" t="s">
        <v>257</v>
      </c>
      <c r="D306" s="155">
        <v>6953.2</v>
      </c>
      <c r="E306" s="155"/>
      <c r="F306" s="11"/>
      <c r="G306" s="11"/>
      <c r="H306" s="11">
        <v>8584.92</v>
      </c>
      <c r="I306" s="141">
        <v>123.46718057872634</v>
      </c>
      <c r="J306" s="141"/>
      <c r="K306" s="96"/>
    </row>
    <row r="307" spans="1:11" ht="14.25" customHeight="1">
      <c r="A307" s="154" t="s">
        <v>256</v>
      </c>
      <c r="B307" s="154"/>
      <c r="C307" s="95" t="s">
        <v>255</v>
      </c>
      <c r="D307" s="155">
        <v>79.64</v>
      </c>
      <c r="E307" s="155"/>
      <c r="F307" s="11"/>
      <c r="G307" s="11"/>
      <c r="H307" s="11">
        <v>0</v>
      </c>
      <c r="I307" s="141">
        <v>0</v>
      </c>
      <c r="J307" s="141"/>
      <c r="K307" s="96"/>
    </row>
    <row r="308" spans="1:11" ht="14.25" customHeight="1">
      <c r="A308" s="154" t="s">
        <v>254</v>
      </c>
      <c r="B308" s="154"/>
      <c r="C308" s="95" t="s">
        <v>253</v>
      </c>
      <c r="D308" s="155">
        <v>458.58</v>
      </c>
      <c r="E308" s="155"/>
      <c r="F308" s="11"/>
      <c r="G308" s="11"/>
      <c r="H308" s="11">
        <v>0</v>
      </c>
      <c r="I308" s="141">
        <v>0</v>
      </c>
      <c r="J308" s="141"/>
      <c r="K308" s="96"/>
    </row>
    <row r="309" spans="1:11" ht="15" customHeight="1">
      <c r="A309" s="158" t="s">
        <v>250</v>
      </c>
      <c r="B309" s="158"/>
      <c r="C309" s="94" t="s">
        <v>249</v>
      </c>
      <c r="D309" s="157">
        <v>0</v>
      </c>
      <c r="E309" s="157"/>
      <c r="F309" s="7"/>
      <c r="G309" s="7"/>
      <c r="H309" s="7">
        <v>2367.83</v>
      </c>
      <c r="I309" s="138">
        <v>0</v>
      </c>
      <c r="J309" s="138"/>
      <c r="K309" s="93"/>
    </row>
    <row r="310" spans="1:11" ht="14.25" customHeight="1">
      <c r="A310" s="154" t="s">
        <v>240</v>
      </c>
      <c r="B310" s="154"/>
      <c r="C310" s="95" t="s">
        <v>239</v>
      </c>
      <c r="D310" s="155">
        <v>0</v>
      </c>
      <c r="E310" s="155"/>
      <c r="F310" s="11"/>
      <c r="G310" s="11"/>
      <c r="H310" s="11">
        <v>2367.83</v>
      </c>
      <c r="I310" s="141">
        <v>0</v>
      </c>
      <c r="J310" s="141"/>
      <c r="K310" s="96"/>
    </row>
    <row r="311" spans="1:11" ht="14.25" customHeight="1">
      <c r="A311" s="158" t="s">
        <v>236</v>
      </c>
      <c r="B311" s="158"/>
      <c r="C311" s="94" t="s">
        <v>235</v>
      </c>
      <c r="D311" s="157">
        <v>16161.17</v>
      </c>
      <c r="E311" s="157"/>
      <c r="F311" s="7"/>
      <c r="G311" s="7"/>
      <c r="H311" s="7">
        <v>14342.13</v>
      </c>
      <c r="I311" s="138">
        <v>88.744379274520341</v>
      </c>
      <c r="J311" s="138"/>
      <c r="K311" s="93"/>
    </row>
    <row r="312" spans="1:11" ht="14.25" customHeight="1">
      <c r="A312" s="154" t="s">
        <v>234</v>
      </c>
      <c r="B312" s="154"/>
      <c r="C312" s="95" t="s">
        <v>233</v>
      </c>
      <c r="D312" s="155">
        <v>40</v>
      </c>
      <c r="E312" s="155"/>
      <c r="F312" s="11"/>
      <c r="G312" s="11"/>
      <c r="H312" s="11">
        <v>0</v>
      </c>
      <c r="I312" s="141">
        <v>0</v>
      </c>
      <c r="J312" s="141"/>
      <c r="K312" s="96"/>
    </row>
    <row r="313" spans="1:11" ht="14.25" customHeight="1">
      <c r="A313" s="154" t="s">
        <v>230</v>
      </c>
      <c r="B313" s="154"/>
      <c r="C313" s="95" t="s">
        <v>229</v>
      </c>
      <c r="D313" s="155">
        <v>0</v>
      </c>
      <c r="E313" s="155"/>
      <c r="F313" s="11"/>
      <c r="G313" s="11"/>
      <c r="H313" s="11">
        <v>13500</v>
      </c>
      <c r="I313" s="141">
        <v>0</v>
      </c>
      <c r="J313" s="141"/>
      <c r="K313" s="96"/>
    </row>
    <row r="314" spans="1:11" ht="15" customHeight="1">
      <c r="A314" s="154" t="s">
        <v>222</v>
      </c>
      <c r="B314" s="154"/>
      <c r="C314" s="95" t="s">
        <v>221</v>
      </c>
      <c r="D314" s="155">
        <v>951.78</v>
      </c>
      <c r="E314" s="155"/>
      <c r="F314" s="11"/>
      <c r="G314" s="11"/>
      <c r="H314" s="11">
        <v>0</v>
      </c>
      <c r="I314" s="141">
        <v>0</v>
      </c>
      <c r="J314" s="141"/>
      <c r="K314" s="96"/>
    </row>
    <row r="315" spans="1:11" ht="14.25" customHeight="1">
      <c r="A315" s="154" t="s">
        <v>218</v>
      </c>
      <c r="B315" s="154"/>
      <c r="C315" s="95" t="s">
        <v>217</v>
      </c>
      <c r="D315" s="155">
        <v>15169.39</v>
      </c>
      <c r="E315" s="155"/>
      <c r="F315" s="11"/>
      <c r="G315" s="11"/>
      <c r="H315" s="11">
        <v>842.13</v>
      </c>
      <c r="I315" s="141">
        <v>5.5515086631697121</v>
      </c>
      <c r="J315" s="141"/>
      <c r="K315" s="96"/>
    </row>
    <row r="316" spans="1:11" ht="14.25" customHeight="1">
      <c r="A316" s="158" t="s">
        <v>216</v>
      </c>
      <c r="B316" s="158"/>
      <c r="C316" s="94" t="s">
        <v>215</v>
      </c>
      <c r="D316" s="157">
        <v>0</v>
      </c>
      <c r="E316" s="157"/>
      <c r="F316" s="7"/>
      <c r="G316" s="7"/>
      <c r="H316" s="7">
        <v>219</v>
      </c>
      <c r="I316" s="138">
        <v>0</v>
      </c>
      <c r="J316" s="138"/>
      <c r="K316" s="93"/>
    </row>
    <row r="317" spans="1:11" ht="14.25" customHeight="1">
      <c r="A317" s="154" t="s">
        <v>214</v>
      </c>
      <c r="B317" s="154"/>
      <c r="C317" s="95" t="s">
        <v>213</v>
      </c>
      <c r="D317" s="155">
        <v>0</v>
      </c>
      <c r="E317" s="155"/>
      <c r="F317" s="11"/>
      <c r="G317" s="11"/>
      <c r="H317" s="11">
        <v>219</v>
      </c>
      <c r="I317" s="141">
        <v>0</v>
      </c>
      <c r="J317" s="141"/>
      <c r="K317" s="96"/>
    </row>
    <row r="318" spans="1:11" ht="14.25" customHeight="1">
      <c r="A318" s="158" t="s">
        <v>212</v>
      </c>
      <c r="B318" s="158"/>
      <c r="C318" s="94" t="s">
        <v>199</v>
      </c>
      <c r="D318" s="157">
        <v>769.1</v>
      </c>
      <c r="E318" s="157"/>
      <c r="F318" s="7"/>
      <c r="G318" s="7"/>
      <c r="H318" s="7">
        <v>1792.5</v>
      </c>
      <c r="I318" s="138">
        <v>233.06462098556756</v>
      </c>
      <c r="J318" s="138"/>
      <c r="K318" s="93"/>
    </row>
    <row r="319" spans="1:11" ht="15" customHeight="1">
      <c r="A319" s="154" t="s">
        <v>207</v>
      </c>
      <c r="B319" s="154"/>
      <c r="C319" s="95" t="s">
        <v>206</v>
      </c>
      <c r="D319" s="155">
        <v>769.1</v>
      </c>
      <c r="E319" s="155"/>
      <c r="F319" s="11"/>
      <c r="G319" s="11"/>
      <c r="H319" s="11">
        <v>1792.5</v>
      </c>
      <c r="I319" s="141">
        <v>233.06462098556756</v>
      </c>
      <c r="J319" s="141"/>
      <c r="K319" s="96"/>
    </row>
    <row r="320" spans="1:11" ht="14.25" customHeight="1">
      <c r="A320" s="158" t="s">
        <v>198</v>
      </c>
      <c r="B320" s="158"/>
      <c r="C320" s="94" t="s">
        <v>197</v>
      </c>
      <c r="D320" s="157">
        <v>0</v>
      </c>
      <c r="E320" s="157"/>
      <c r="F320" s="7">
        <v>11</v>
      </c>
      <c r="G320" s="7">
        <v>11</v>
      </c>
      <c r="H320" s="7">
        <v>0</v>
      </c>
      <c r="I320" s="138">
        <v>0</v>
      </c>
      <c r="J320" s="138"/>
      <c r="K320" s="93">
        <v>0</v>
      </c>
    </row>
    <row r="321" spans="1:11" ht="14.25" customHeight="1">
      <c r="A321" s="156" t="s">
        <v>158</v>
      </c>
      <c r="B321" s="156"/>
      <c r="C321" s="94" t="s">
        <v>157</v>
      </c>
      <c r="D321" s="157">
        <v>2741.54</v>
      </c>
      <c r="E321" s="157"/>
      <c r="F321" s="7">
        <v>0</v>
      </c>
      <c r="G321" s="7">
        <v>0</v>
      </c>
      <c r="H321" s="7">
        <v>14795.78</v>
      </c>
      <c r="I321" s="138">
        <v>539.68864215003248</v>
      </c>
      <c r="J321" s="138"/>
      <c r="K321" s="93">
        <v>0</v>
      </c>
    </row>
    <row r="322" spans="1:11" ht="15" customHeight="1">
      <c r="A322" s="158" t="s">
        <v>148</v>
      </c>
      <c r="B322" s="158"/>
      <c r="C322" s="94" t="s">
        <v>147</v>
      </c>
      <c r="D322" s="157">
        <v>2741.54</v>
      </c>
      <c r="E322" s="157"/>
      <c r="F322" s="7">
        <v>0</v>
      </c>
      <c r="G322" s="7">
        <v>0</v>
      </c>
      <c r="H322" s="7">
        <v>14795.78</v>
      </c>
      <c r="I322" s="138">
        <v>539.68864215003248</v>
      </c>
      <c r="J322" s="138"/>
      <c r="K322" s="93">
        <v>0</v>
      </c>
    </row>
    <row r="323" spans="1:11" ht="14.25" customHeight="1">
      <c r="A323" s="158" t="s">
        <v>139</v>
      </c>
      <c r="B323" s="158"/>
      <c r="C323" s="94" t="s">
        <v>138</v>
      </c>
      <c r="D323" s="157">
        <v>1720.04</v>
      </c>
      <c r="E323" s="157"/>
      <c r="F323" s="7"/>
      <c r="G323" s="7"/>
      <c r="H323" s="7">
        <v>14795.78</v>
      </c>
      <c r="I323" s="138">
        <v>860.19976279621392</v>
      </c>
      <c r="J323" s="138"/>
      <c r="K323" s="93"/>
    </row>
    <row r="324" spans="1:11" ht="14.25" customHeight="1">
      <c r="A324" s="154" t="s">
        <v>137</v>
      </c>
      <c r="B324" s="154"/>
      <c r="C324" s="95" t="s">
        <v>136</v>
      </c>
      <c r="D324" s="155">
        <v>1720.04</v>
      </c>
      <c r="E324" s="155"/>
      <c r="F324" s="11"/>
      <c r="G324" s="11"/>
      <c r="H324" s="11">
        <v>6489.5</v>
      </c>
      <c r="I324" s="141">
        <v>377.28773749447686</v>
      </c>
      <c r="J324" s="141"/>
      <c r="K324" s="96"/>
    </row>
    <row r="325" spans="1:11" ht="14.25" customHeight="1">
      <c r="A325" s="154" t="s">
        <v>135</v>
      </c>
      <c r="B325" s="154"/>
      <c r="C325" s="95" t="s">
        <v>134</v>
      </c>
      <c r="D325" s="155">
        <v>0</v>
      </c>
      <c r="E325" s="155"/>
      <c r="F325" s="11"/>
      <c r="G325" s="11"/>
      <c r="H325" s="11">
        <v>2807.28</v>
      </c>
      <c r="I325" s="141">
        <v>0</v>
      </c>
      <c r="J325" s="141"/>
      <c r="K325" s="96"/>
    </row>
    <row r="326" spans="1:11" ht="14.25" customHeight="1">
      <c r="A326" s="154" t="s">
        <v>125</v>
      </c>
      <c r="B326" s="154"/>
      <c r="C326" s="95" t="s">
        <v>124</v>
      </c>
      <c r="D326" s="155">
        <v>0</v>
      </c>
      <c r="E326" s="155"/>
      <c r="F326" s="11"/>
      <c r="G326" s="11"/>
      <c r="H326" s="11">
        <v>5499</v>
      </c>
      <c r="I326" s="141">
        <v>0</v>
      </c>
      <c r="J326" s="141"/>
      <c r="K326" s="96"/>
    </row>
    <row r="327" spans="1:11" ht="15" customHeight="1">
      <c r="A327" s="158" t="s">
        <v>119</v>
      </c>
      <c r="B327" s="158"/>
      <c r="C327" s="94" t="s">
        <v>118</v>
      </c>
      <c r="D327" s="157">
        <v>1021.5</v>
      </c>
      <c r="E327" s="157"/>
      <c r="F327" s="7"/>
      <c r="G327" s="7"/>
      <c r="H327" s="7">
        <v>0</v>
      </c>
      <c r="I327" s="138">
        <v>0</v>
      </c>
      <c r="J327" s="138"/>
      <c r="K327" s="93"/>
    </row>
    <row r="328" spans="1:11" ht="14.25" customHeight="1">
      <c r="A328" s="154" t="s">
        <v>117</v>
      </c>
      <c r="B328" s="154"/>
      <c r="C328" s="95" t="s">
        <v>116</v>
      </c>
      <c r="D328" s="155">
        <v>1021.5</v>
      </c>
      <c r="E328" s="155"/>
      <c r="F328" s="11"/>
      <c r="G328" s="11"/>
      <c r="H328" s="11">
        <v>0</v>
      </c>
      <c r="I328" s="141">
        <v>0</v>
      </c>
      <c r="J328" s="141"/>
      <c r="K328" s="96"/>
    </row>
    <row r="329" spans="1:11" ht="27" customHeight="1">
      <c r="A329" s="162" t="s">
        <v>348</v>
      </c>
      <c r="B329" s="162"/>
      <c r="C329" s="105" t="s">
        <v>347</v>
      </c>
      <c r="D329" s="163">
        <v>4887194.8600000003</v>
      </c>
      <c r="E329" s="163"/>
      <c r="F329" s="104">
        <v>5254922</v>
      </c>
      <c r="G329" s="104">
        <v>5254922</v>
      </c>
      <c r="H329" s="104">
        <v>6336629.96</v>
      </c>
      <c r="I329" s="164">
        <v>129.65781274373003</v>
      </c>
      <c r="J329" s="164"/>
      <c r="K329" s="103">
        <v>120.58466253162274</v>
      </c>
    </row>
    <row r="330" spans="1:11" ht="15" customHeight="1">
      <c r="A330" s="160" t="s">
        <v>101</v>
      </c>
      <c r="B330" s="160"/>
      <c r="C330" s="21" t="s">
        <v>100</v>
      </c>
      <c r="D330" s="161">
        <v>73372.84</v>
      </c>
      <c r="E330" s="161"/>
      <c r="F330" s="15">
        <v>0</v>
      </c>
      <c r="G330" s="15">
        <v>0</v>
      </c>
      <c r="H330" s="15">
        <v>0</v>
      </c>
      <c r="I330" s="143">
        <v>0</v>
      </c>
      <c r="J330" s="143"/>
      <c r="K330" s="97">
        <v>0</v>
      </c>
    </row>
    <row r="331" spans="1:11" ht="14.25" customHeight="1">
      <c r="A331" s="156" t="s">
        <v>284</v>
      </c>
      <c r="B331" s="156"/>
      <c r="C331" s="94" t="s">
        <v>283</v>
      </c>
      <c r="D331" s="157">
        <v>73372.84</v>
      </c>
      <c r="E331" s="157"/>
      <c r="F331" s="7">
        <v>0</v>
      </c>
      <c r="G331" s="7">
        <v>0</v>
      </c>
      <c r="H331" s="7">
        <v>0</v>
      </c>
      <c r="I331" s="138">
        <v>0</v>
      </c>
      <c r="J331" s="138"/>
      <c r="K331" s="93">
        <v>0</v>
      </c>
    </row>
    <row r="332" spans="1:11" ht="14.25" customHeight="1">
      <c r="A332" s="158" t="s">
        <v>97</v>
      </c>
      <c r="B332" s="158"/>
      <c r="C332" s="94" t="s">
        <v>282</v>
      </c>
      <c r="D332" s="157">
        <v>1200</v>
      </c>
      <c r="E332" s="157"/>
      <c r="F332" s="7">
        <v>0</v>
      </c>
      <c r="G332" s="7">
        <v>0</v>
      </c>
      <c r="H332" s="7">
        <v>0</v>
      </c>
      <c r="I332" s="138">
        <v>0</v>
      </c>
      <c r="J332" s="138"/>
      <c r="K332" s="93">
        <v>0</v>
      </c>
    </row>
    <row r="333" spans="1:11" ht="14.25" customHeight="1">
      <c r="A333" s="158" t="s">
        <v>271</v>
      </c>
      <c r="B333" s="158"/>
      <c r="C333" s="94" t="s">
        <v>269</v>
      </c>
      <c r="D333" s="157">
        <v>1200</v>
      </c>
      <c r="E333" s="157"/>
      <c r="F333" s="7"/>
      <c r="G333" s="7"/>
      <c r="H333" s="7">
        <v>0</v>
      </c>
      <c r="I333" s="138">
        <v>0</v>
      </c>
      <c r="J333" s="138"/>
      <c r="K333" s="93"/>
    </row>
    <row r="334" spans="1:11" ht="14.25" customHeight="1">
      <c r="A334" s="154" t="s">
        <v>270</v>
      </c>
      <c r="B334" s="154"/>
      <c r="C334" s="95" t="s">
        <v>269</v>
      </c>
      <c r="D334" s="155">
        <v>1200</v>
      </c>
      <c r="E334" s="155"/>
      <c r="F334" s="11"/>
      <c r="G334" s="11"/>
      <c r="H334" s="11">
        <v>0</v>
      </c>
      <c r="I334" s="141">
        <v>0</v>
      </c>
      <c r="J334" s="141"/>
      <c r="K334" s="96"/>
    </row>
    <row r="335" spans="1:11" ht="15" customHeight="1">
      <c r="A335" s="158" t="s">
        <v>262</v>
      </c>
      <c r="B335" s="158"/>
      <c r="C335" s="94" t="s">
        <v>261</v>
      </c>
      <c r="D335" s="157">
        <v>72172.84</v>
      </c>
      <c r="E335" s="157"/>
      <c r="F335" s="7">
        <v>0</v>
      </c>
      <c r="G335" s="7">
        <v>0</v>
      </c>
      <c r="H335" s="7">
        <v>0</v>
      </c>
      <c r="I335" s="138">
        <v>0</v>
      </c>
      <c r="J335" s="138"/>
      <c r="K335" s="93">
        <v>0</v>
      </c>
    </row>
    <row r="336" spans="1:11" ht="14.25" customHeight="1">
      <c r="A336" s="158" t="s">
        <v>250</v>
      </c>
      <c r="B336" s="158"/>
      <c r="C336" s="94" t="s">
        <v>249</v>
      </c>
      <c r="D336" s="157">
        <v>46815.14</v>
      </c>
      <c r="E336" s="157"/>
      <c r="F336" s="7"/>
      <c r="G336" s="7"/>
      <c r="H336" s="7">
        <v>0</v>
      </c>
      <c r="I336" s="138">
        <v>0</v>
      </c>
      <c r="J336" s="138"/>
      <c r="K336" s="93"/>
    </row>
    <row r="337" spans="1:11" ht="14.25" customHeight="1">
      <c r="A337" s="154" t="s">
        <v>244</v>
      </c>
      <c r="B337" s="154"/>
      <c r="C337" s="95" t="s">
        <v>243</v>
      </c>
      <c r="D337" s="155">
        <v>46815.14</v>
      </c>
      <c r="E337" s="155"/>
      <c r="F337" s="11"/>
      <c r="G337" s="11"/>
      <c r="H337" s="11">
        <v>0</v>
      </c>
      <c r="I337" s="141">
        <v>0</v>
      </c>
      <c r="J337" s="141"/>
      <c r="K337" s="96"/>
    </row>
    <row r="338" spans="1:11" ht="14.25" customHeight="1">
      <c r="A338" s="158" t="s">
        <v>236</v>
      </c>
      <c r="B338" s="158"/>
      <c r="C338" s="94" t="s">
        <v>235</v>
      </c>
      <c r="D338" s="157">
        <v>24178</v>
      </c>
      <c r="E338" s="157"/>
      <c r="F338" s="7"/>
      <c r="G338" s="7"/>
      <c r="H338" s="7">
        <v>0</v>
      </c>
      <c r="I338" s="138">
        <v>0</v>
      </c>
      <c r="J338" s="138"/>
      <c r="K338" s="93"/>
    </row>
    <row r="339" spans="1:11" ht="14.25" customHeight="1">
      <c r="A339" s="154" t="s">
        <v>234</v>
      </c>
      <c r="B339" s="154"/>
      <c r="C339" s="95" t="s">
        <v>233</v>
      </c>
      <c r="D339" s="155">
        <v>24178</v>
      </c>
      <c r="E339" s="155"/>
      <c r="F339" s="11"/>
      <c r="G339" s="11"/>
      <c r="H339" s="11">
        <v>0</v>
      </c>
      <c r="I339" s="141">
        <v>0</v>
      </c>
      <c r="J339" s="141"/>
      <c r="K339" s="96"/>
    </row>
    <row r="340" spans="1:11" ht="15" customHeight="1">
      <c r="A340" s="158" t="s">
        <v>216</v>
      </c>
      <c r="B340" s="158"/>
      <c r="C340" s="94" t="s">
        <v>215</v>
      </c>
      <c r="D340" s="157">
        <v>529.70000000000005</v>
      </c>
      <c r="E340" s="157"/>
      <c r="F340" s="7"/>
      <c r="G340" s="7"/>
      <c r="H340" s="7">
        <v>0</v>
      </c>
      <c r="I340" s="138">
        <v>0</v>
      </c>
      <c r="J340" s="138"/>
      <c r="K340" s="93"/>
    </row>
    <row r="341" spans="1:11" ht="14.25" customHeight="1">
      <c r="A341" s="154" t="s">
        <v>214</v>
      </c>
      <c r="B341" s="154"/>
      <c r="C341" s="95" t="s">
        <v>213</v>
      </c>
      <c r="D341" s="155">
        <v>529.70000000000005</v>
      </c>
      <c r="E341" s="155"/>
      <c r="F341" s="11"/>
      <c r="G341" s="11"/>
      <c r="H341" s="11">
        <v>0</v>
      </c>
      <c r="I341" s="141">
        <v>0</v>
      </c>
      <c r="J341" s="141"/>
      <c r="K341" s="96"/>
    </row>
    <row r="342" spans="1:11" ht="14.25" customHeight="1">
      <c r="A342" s="158" t="s">
        <v>212</v>
      </c>
      <c r="B342" s="158"/>
      <c r="C342" s="94" t="s">
        <v>199</v>
      </c>
      <c r="D342" s="157">
        <v>650</v>
      </c>
      <c r="E342" s="157"/>
      <c r="F342" s="7"/>
      <c r="G342" s="7"/>
      <c r="H342" s="7">
        <v>0</v>
      </c>
      <c r="I342" s="138">
        <v>0</v>
      </c>
      <c r="J342" s="138"/>
      <c r="K342" s="93"/>
    </row>
    <row r="343" spans="1:11" ht="14.25" customHeight="1">
      <c r="A343" s="154" t="s">
        <v>207</v>
      </c>
      <c r="B343" s="154"/>
      <c r="C343" s="95" t="s">
        <v>206</v>
      </c>
      <c r="D343" s="155">
        <v>650</v>
      </c>
      <c r="E343" s="155"/>
      <c r="F343" s="11"/>
      <c r="G343" s="11"/>
      <c r="H343" s="11">
        <v>0</v>
      </c>
      <c r="I343" s="141">
        <v>0</v>
      </c>
      <c r="J343" s="141"/>
      <c r="K343" s="96"/>
    </row>
    <row r="344" spans="1:11" ht="14.25" customHeight="1">
      <c r="A344" s="160" t="s">
        <v>99</v>
      </c>
      <c r="B344" s="160"/>
      <c r="C344" s="21" t="s">
        <v>98</v>
      </c>
      <c r="D344" s="161">
        <v>0</v>
      </c>
      <c r="E344" s="161"/>
      <c r="F344" s="15">
        <v>0</v>
      </c>
      <c r="G344" s="15">
        <v>0</v>
      </c>
      <c r="H344" s="15">
        <v>560</v>
      </c>
      <c r="I344" s="143">
        <v>0</v>
      </c>
      <c r="J344" s="143"/>
      <c r="K344" s="97">
        <v>0</v>
      </c>
    </row>
    <row r="345" spans="1:11" ht="15" customHeight="1">
      <c r="A345" s="156" t="s">
        <v>284</v>
      </c>
      <c r="B345" s="156"/>
      <c r="C345" s="94" t="s">
        <v>283</v>
      </c>
      <c r="D345" s="157">
        <v>0</v>
      </c>
      <c r="E345" s="157"/>
      <c r="F345" s="7">
        <v>0</v>
      </c>
      <c r="G345" s="7">
        <v>0</v>
      </c>
      <c r="H345" s="7">
        <v>560</v>
      </c>
      <c r="I345" s="138">
        <v>0</v>
      </c>
      <c r="J345" s="138"/>
      <c r="K345" s="93">
        <v>0</v>
      </c>
    </row>
    <row r="346" spans="1:11" ht="14.25" customHeight="1">
      <c r="A346" s="158" t="s">
        <v>262</v>
      </c>
      <c r="B346" s="158"/>
      <c r="C346" s="94" t="s">
        <v>261</v>
      </c>
      <c r="D346" s="157">
        <v>0</v>
      </c>
      <c r="E346" s="157"/>
      <c r="F346" s="7">
        <v>0</v>
      </c>
      <c r="G346" s="7">
        <v>0</v>
      </c>
      <c r="H346" s="7">
        <v>560</v>
      </c>
      <c r="I346" s="138">
        <v>0</v>
      </c>
      <c r="J346" s="138"/>
      <c r="K346" s="93">
        <v>0</v>
      </c>
    </row>
    <row r="347" spans="1:11" ht="14.25" customHeight="1">
      <c r="A347" s="158" t="s">
        <v>236</v>
      </c>
      <c r="B347" s="158"/>
      <c r="C347" s="94" t="s">
        <v>235</v>
      </c>
      <c r="D347" s="157">
        <v>0</v>
      </c>
      <c r="E347" s="157"/>
      <c r="F347" s="7"/>
      <c r="G347" s="7"/>
      <c r="H347" s="7">
        <v>560</v>
      </c>
      <c r="I347" s="138">
        <v>0</v>
      </c>
      <c r="J347" s="138"/>
      <c r="K347" s="93"/>
    </row>
    <row r="348" spans="1:11" ht="14.25" customHeight="1">
      <c r="A348" s="154" t="s">
        <v>220</v>
      </c>
      <c r="B348" s="154"/>
      <c r="C348" s="95" t="s">
        <v>219</v>
      </c>
      <c r="D348" s="155">
        <v>0</v>
      </c>
      <c r="E348" s="155"/>
      <c r="F348" s="11"/>
      <c r="G348" s="11"/>
      <c r="H348" s="11">
        <v>560</v>
      </c>
      <c r="I348" s="141">
        <v>0</v>
      </c>
      <c r="J348" s="141"/>
      <c r="K348" s="96"/>
    </row>
    <row r="349" spans="1:11" ht="14.25" customHeight="1">
      <c r="A349" s="160" t="s">
        <v>97</v>
      </c>
      <c r="B349" s="160"/>
      <c r="C349" s="21" t="s">
        <v>96</v>
      </c>
      <c r="D349" s="161">
        <v>1514835.42</v>
      </c>
      <c r="E349" s="161"/>
      <c r="F349" s="15">
        <v>2743464</v>
      </c>
      <c r="G349" s="15">
        <v>2743464</v>
      </c>
      <c r="H349" s="15">
        <v>3410953.75</v>
      </c>
      <c r="I349" s="143">
        <v>225.16992307982869</v>
      </c>
      <c r="J349" s="143"/>
      <c r="K349" s="97">
        <v>124.33018074959247</v>
      </c>
    </row>
    <row r="350" spans="1:11" ht="15" customHeight="1">
      <c r="A350" s="156" t="s">
        <v>284</v>
      </c>
      <c r="B350" s="156"/>
      <c r="C350" s="94" t="s">
        <v>283</v>
      </c>
      <c r="D350" s="157">
        <v>1162734.26</v>
      </c>
      <c r="E350" s="157"/>
      <c r="F350" s="7">
        <v>2643445</v>
      </c>
      <c r="G350" s="7">
        <v>2643445</v>
      </c>
      <c r="H350" s="7">
        <v>3141139.52</v>
      </c>
      <c r="I350" s="138">
        <v>270.15111088237819</v>
      </c>
      <c r="J350" s="138"/>
      <c r="K350" s="93">
        <v>118.82749669465413</v>
      </c>
    </row>
    <row r="351" spans="1:11" ht="14.25" customHeight="1">
      <c r="A351" s="158" t="s">
        <v>97</v>
      </c>
      <c r="B351" s="158"/>
      <c r="C351" s="94" t="s">
        <v>282</v>
      </c>
      <c r="D351" s="157">
        <v>185198.41</v>
      </c>
      <c r="E351" s="157"/>
      <c r="F351" s="7">
        <v>1355159</v>
      </c>
      <c r="G351" s="7">
        <v>1355159</v>
      </c>
      <c r="H351" s="7">
        <v>1436146.14</v>
      </c>
      <c r="I351" s="138">
        <v>775.46353664699382</v>
      </c>
      <c r="J351" s="138"/>
      <c r="K351" s="93">
        <v>105.97620943372696</v>
      </c>
    </row>
    <row r="352" spans="1:11" ht="14.25" customHeight="1">
      <c r="A352" s="158" t="s">
        <v>281</v>
      </c>
      <c r="B352" s="158"/>
      <c r="C352" s="94" t="s">
        <v>280</v>
      </c>
      <c r="D352" s="157">
        <v>158765.13</v>
      </c>
      <c r="E352" s="157"/>
      <c r="F352" s="7"/>
      <c r="G352" s="7"/>
      <c r="H352" s="7">
        <v>1116727.47</v>
      </c>
      <c r="I352" s="138">
        <v>703.38333738649033</v>
      </c>
      <c r="J352" s="138"/>
      <c r="K352" s="93"/>
    </row>
    <row r="353" spans="1:11" ht="15" customHeight="1">
      <c r="A353" s="154" t="s">
        <v>279</v>
      </c>
      <c r="B353" s="154"/>
      <c r="C353" s="95" t="s">
        <v>278</v>
      </c>
      <c r="D353" s="155">
        <v>12254.03</v>
      </c>
      <c r="E353" s="155"/>
      <c r="F353" s="11"/>
      <c r="G353" s="11"/>
      <c r="H353" s="11">
        <v>216376.95</v>
      </c>
      <c r="I353" s="141">
        <v>1765.7615494657675</v>
      </c>
      <c r="J353" s="141"/>
      <c r="K353" s="96"/>
    </row>
    <row r="354" spans="1:11" ht="14.25" customHeight="1">
      <c r="A354" s="154" t="s">
        <v>275</v>
      </c>
      <c r="B354" s="154"/>
      <c r="C354" s="95" t="s">
        <v>274</v>
      </c>
      <c r="D354" s="155">
        <v>146511.1</v>
      </c>
      <c r="E354" s="155"/>
      <c r="F354" s="11"/>
      <c r="G354" s="11"/>
      <c r="H354" s="11">
        <v>900350.52</v>
      </c>
      <c r="I354" s="141">
        <v>614.52717234393845</v>
      </c>
      <c r="J354" s="141"/>
      <c r="K354" s="96"/>
    </row>
    <row r="355" spans="1:11" ht="14.25" customHeight="1">
      <c r="A355" s="158" t="s">
        <v>271</v>
      </c>
      <c r="B355" s="158"/>
      <c r="C355" s="94" t="s">
        <v>269</v>
      </c>
      <c r="D355" s="157">
        <v>300</v>
      </c>
      <c r="E355" s="157"/>
      <c r="F355" s="7"/>
      <c r="G355" s="7"/>
      <c r="H355" s="7">
        <v>135245.68</v>
      </c>
      <c r="I355" s="138">
        <v>45081.893333333333</v>
      </c>
      <c r="J355" s="138"/>
      <c r="K355" s="93"/>
    </row>
    <row r="356" spans="1:11" ht="14.25" customHeight="1">
      <c r="A356" s="154" t="s">
        <v>270</v>
      </c>
      <c r="B356" s="154"/>
      <c r="C356" s="95" t="s">
        <v>269</v>
      </c>
      <c r="D356" s="155">
        <v>300</v>
      </c>
      <c r="E356" s="155"/>
      <c r="F356" s="11"/>
      <c r="G356" s="11"/>
      <c r="H356" s="11">
        <v>135245.68</v>
      </c>
      <c r="I356" s="141">
        <v>45081.893333333333</v>
      </c>
      <c r="J356" s="141"/>
      <c r="K356" s="96"/>
    </row>
    <row r="357" spans="1:11" ht="14.25" customHeight="1">
      <c r="A357" s="158" t="s">
        <v>268</v>
      </c>
      <c r="B357" s="158"/>
      <c r="C357" s="94" t="s">
        <v>267</v>
      </c>
      <c r="D357" s="157">
        <v>26133.279999999999</v>
      </c>
      <c r="E357" s="157"/>
      <c r="F357" s="7"/>
      <c r="G357" s="7"/>
      <c r="H357" s="7">
        <v>184172.99</v>
      </c>
      <c r="I357" s="138">
        <v>704.74502243882137</v>
      </c>
      <c r="J357" s="138"/>
      <c r="K357" s="93"/>
    </row>
    <row r="358" spans="1:11" ht="15" customHeight="1">
      <c r="A358" s="154" t="s">
        <v>266</v>
      </c>
      <c r="B358" s="154"/>
      <c r="C358" s="95" t="s">
        <v>265</v>
      </c>
      <c r="D358" s="155">
        <v>26133.279999999999</v>
      </c>
      <c r="E358" s="155"/>
      <c r="F358" s="11"/>
      <c r="G358" s="11"/>
      <c r="H358" s="11">
        <v>184172.99</v>
      </c>
      <c r="I358" s="141">
        <v>704.74502243882137</v>
      </c>
      <c r="J358" s="141"/>
      <c r="K358" s="96"/>
    </row>
    <row r="359" spans="1:11" ht="14.25" customHeight="1">
      <c r="A359" s="158" t="s">
        <v>262</v>
      </c>
      <c r="B359" s="158"/>
      <c r="C359" s="94" t="s">
        <v>261</v>
      </c>
      <c r="D359" s="157">
        <v>969915.35</v>
      </c>
      <c r="E359" s="157"/>
      <c r="F359" s="7">
        <v>1072915</v>
      </c>
      <c r="G359" s="7">
        <v>1072915</v>
      </c>
      <c r="H359" s="7">
        <v>1464238.9</v>
      </c>
      <c r="I359" s="138">
        <v>150.96563839308243</v>
      </c>
      <c r="J359" s="138"/>
      <c r="K359" s="93">
        <v>136.47296384149723</v>
      </c>
    </row>
    <row r="360" spans="1:11" ht="14.25" customHeight="1">
      <c r="A360" s="158" t="s">
        <v>260</v>
      </c>
      <c r="B360" s="158"/>
      <c r="C360" s="94" t="s">
        <v>259</v>
      </c>
      <c r="D360" s="157">
        <v>120320.61</v>
      </c>
      <c r="E360" s="157"/>
      <c r="F360" s="7"/>
      <c r="G360" s="7"/>
      <c r="H360" s="7">
        <v>140113.57999999999</v>
      </c>
      <c r="I360" s="138">
        <v>116.45019086921184</v>
      </c>
      <c r="J360" s="138"/>
      <c r="K360" s="93"/>
    </row>
    <row r="361" spans="1:11" ht="15" customHeight="1">
      <c r="A361" s="154" t="s">
        <v>258</v>
      </c>
      <c r="B361" s="154"/>
      <c r="C361" s="95" t="s">
        <v>257</v>
      </c>
      <c r="D361" s="155">
        <v>93689.48</v>
      </c>
      <c r="E361" s="155"/>
      <c r="F361" s="11"/>
      <c r="G361" s="11"/>
      <c r="H361" s="11">
        <v>112283.9</v>
      </c>
      <c r="I361" s="141">
        <v>119.8468600743648</v>
      </c>
      <c r="J361" s="141"/>
      <c r="K361" s="96"/>
    </row>
    <row r="362" spans="1:11" ht="14.25" customHeight="1">
      <c r="A362" s="154" t="s">
        <v>256</v>
      </c>
      <c r="B362" s="154"/>
      <c r="C362" s="95" t="s">
        <v>255</v>
      </c>
      <c r="D362" s="155">
        <v>19832.96</v>
      </c>
      <c r="E362" s="155"/>
      <c r="F362" s="11"/>
      <c r="G362" s="11"/>
      <c r="H362" s="11">
        <v>15948.6</v>
      </c>
      <c r="I362" s="141">
        <v>80.414622930717343</v>
      </c>
      <c r="J362" s="141"/>
      <c r="K362" s="96"/>
    </row>
    <row r="363" spans="1:11" ht="14.25" customHeight="1">
      <c r="A363" s="154" t="s">
        <v>254</v>
      </c>
      <c r="B363" s="154"/>
      <c r="C363" s="95" t="s">
        <v>253</v>
      </c>
      <c r="D363" s="155">
        <v>4994.97</v>
      </c>
      <c r="E363" s="155"/>
      <c r="F363" s="11"/>
      <c r="G363" s="11"/>
      <c r="H363" s="11">
        <v>11313.88</v>
      </c>
      <c r="I363" s="141">
        <v>226.50546449728427</v>
      </c>
      <c r="J363" s="141"/>
      <c r="K363" s="96"/>
    </row>
    <row r="364" spans="1:11" ht="14.25" customHeight="1">
      <c r="A364" s="154" t="s">
        <v>252</v>
      </c>
      <c r="B364" s="154"/>
      <c r="C364" s="95" t="s">
        <v>251</v>
      </c>
      <c r="D364" s="155">
        <v>1803.2</v>
      </c>
      <c r="E364" s="155"/>
      <c r="F364" s="11"/>
      <c r="G364" s="11"/>
      <c r="H364" s="11">
        <v>567.20000000000005</v>
      </c>
      <c r="I364" s="141">
        <v>31.455190771960957</v>
      </c>
      <c r="J364" s="141"/>
      <c r="K364" s="96"/>
    </row>
    <row r="365" spans="1:11" ht="14.25" customHeight="1">
      <c r="A365" s="158" t="s">
        <v>250</v>
      </c>
      <c r="B365" s="158"/>
      <c r="C365" s="94" t="s">
        <v>249</v>
      </c>
      <c r="D365" s="157">
        <v>237267.71</v>
      </c>
      <c r="E365" s="157"/>
      <c r="F365" s="7"/>
      <c r="G365" s="7"/>
      <c r="H365" s="7">
        <v>283847.01</v>
      </c>
      <c r="I365" s="138">
        <v>119.63153772588777</v>
      </c>
      <c r="J365" s="138"/>
      <c r="K365" s="93"/>
    </row>
    <row r="366" spans="1:11" ht="15" customHeight="1">
      <c r="A366" s="154" t="s">
        <v>248</v>
      </c>
      <c r="B366" s="154"/>
      <c r="C366" s="95" t="s">
        <v>247</v>
      </c>
      <c r="D366" s="155">
        <v>57560.959999999999</v>
      </c>
      <c r="E366" s="155"/>
      <c r="F366" s="11"/>
      <c r="G366" s="11"/>
      <c r="H366" s="11">
        <v>90386.19</v>
      </c>
      <c r="I366" s="141">
        <v>157.02689809204014</v>
      </c>
      <c r="J366" s="141"/>
      <c r="K366" s="96"/>
    </row>
    <row r="367" spans="1:11" ht="14.25" customHeight="1">
      <c r="A367" s="154" t="s">
        <v>246</v>
      </c>
      <c r="B367" s="154"/>
      <c r="C367" s="95" t="s">
        <v>245</v>
      </c>
      <c r="D367" s="155">
        <v>44988.22</v>
      </c>
      <c r="E367" s="155"/>
      <c r="F367" s="11"/>
      <c r="G367" s="11"/>
      <c r="H367" s="11">
        <v>17400.990000000002</v>
      </c>
      <c r="I367" s="141">
        <v>38.67899196723053</v>
      </c>
      <c r="J367" s="141"/>
      <c r="K367" s="96"/>
    </row>
    <row r="368" spans="1:11" ht="14.25" customHeight="1">
      <c r="A368" s="154" t="s">
        <v>244</v>
      </c>
      <c r="B368" s="154"/>
      <c r="C368" s="95" t="s">
        <v>243</v>
      </c>
      <c r="D368" s="155">
        <v>121504.9</v>
      </c>
      <c r="E368" s="155"/>
      <c r="F368" s="11"/>
      <c r="G368" s="11"/>
      <c r="H368" s="11">
        <v>148401.19</v>
      </c>
      <c r="I368" s="141">
        <v>122.1359714711094</v>
      </c>
      <c r="J368" s="141"/>
      <c r="K368" s="96"/>
    </row>
    <row r="369" spans="1:11" ht="14.25" customHeight="1">
      <c r="A369" s="154" t="s">
        <v>242</v>
      </c>
      <c r="B369" s="154"/>
      <c r="C369" s="95" t="s">
        <v>241</v>
      </c>
      <c r="D369" s="155">
        <v>7605.59</v>
      </c>
      <c r="E369" s="155"/>
      <c r="F369" s="11"/>
      <c r="G369" s="11"/>
      <c r="H369" s="11">
        <v>11493.21</v>
      </c>
      <c r="I369" s="141">
        <v>151.11529808995749</v>
      </c>
      <c r="J369" s="141"/>
      <c r="K369" s="96"/>
    </row>
    <row r="370" spans="1:11" ht="14.25" customHeight="1">
      <c r="A370" s="154" t="s">
        <v>240</v>
      </c>
      <c r="B370" s="154"/>
      <c r="C370" s="95" t="s">
        <v>239</v>
      </c>
      <c r="D370" s="155">
        <v>3756.42</v>
      </c>
      <c r="E370" s="155"/>
      <c r="F370" s="11"/>
      <c r="G370" s="11"/>
      <c r="H370" s="11">
        <v>10285.530000000001</v>
      </c>
      <c r="I370" s="141">
        <v>273.81203379813758</v>
      </c>
      <c r="J370" s="141"/>
      <c r="K370" s="96"/>
    </row>
    <row r="371" spans="1:11" ht="15" customHeight="1">
      <c r="A371" s="154" t="s">
        <v>238</v>
      </c>
      <c r="B371" s="154"/>
      <c r="C371" s="95" t="s">
        <v>237</v>
      </c>
      <c r="D371" s="155">
        <v>1851.62</v>
      </c>
      <c r="E371" s="155"/>
      <c r="F371" s="11"/>
      <c r="G371" s="11"/>
      <c r="H371" s="11">
        <v>5879.9</v>
      </c>
      <c r="I371" s="141">
        <v>317.55435780559725</v>
      </c>
      <c r="J371" s="141"/>
      <c r="K371" s="96"/>
    </row>
    <row r="372" spans="1:11" ht="14.25" customHeight="1">
      <c r="A372" s="158" t="s">
        <v>236</v>
      </c>
      <c r="B372" s="158"/>
      <c r="C372" s="94" t="s">
        <v>235</v>
      </c>
      <c r="D372" s="157">
        <v>530428.06000000006</v>
      </c>
      <c r="E372" s="157"/>
      <c r="F372" s="7"/>
      <c r="G372" s="7"/>
      <c r="H372" s="7">
        <v>848414.77</v>
      </c>
      <c r="I372" s="138">
        <v>159.94907396113246</v>
      </c>
      <c r="J372" s="138"/>
      <c r="K372" s="93"/>
    </row>
    <row r="373" spans="1:11" ht="14.25" customHeight="1">
      <c r="A373" s="154" t="s">
        <v>234</v>
      </c>
      <c r="B373" s="154"/>
      <c r="C373" s="95" t="s">
        <v>233</v>
      </c>
      <c r="D373" s="155">
        <v>35679.49</v>
      </c>
      <c r="E373" s="155"/>
      <c r="F373" s="11"/>
      <c r="G373" s="11"/>
      <c r="H373" s="11">
        <v>79188.600000000006</v>
      </c>
      <c r="I373" s="141">
        <v>221.94431590810296</v>
      </c>
      <c r="J373" s="141"/>
      <c r="K373" s="96"/>
    </row>
    <row r="374" spans="1:11" ht="14.25" customHeight="1">
      <c r="A374" s="154" t="s">
        <v>232</v>
      </c>
      <c r="B374" s="154"/>
      <c r="C374" s="95" t="s">
        <v>231</v>
      </c>
      <c r="D374" s="155">
        <v>62153.14</v>
      </c>
      <c r="E374" s="155"/>
      <c r="F374" s="11"/>
      <c r="G374" s="11"/>
      <c r="H374" s="11">
        <v>91428.9</v>
      </c>
      <c r="I374" s="141">
        <v>147.10262426001324</v>
      </c>
      <c r="J374" s="141"/>
      <c r="K374" s="96"/>
    </row>
    <row r="375" spans="1:11" ht="14.25" customHeight="1">
      <c r="A375" s="154" t="s">
        <v>230</v>
      </c>
      <c r="B375" s="154"/>
      <c r="C375" s="95" t="s">
        <v>229</v>
      </c>
      <c r="D375" s="155">
        <v>0</v>
      </c>
      <c r="E375" s="155"/>
      <c r="F375" s="11"/>
      <c r="G375" s="11"/>
      <c r="H375" s="11">
        <v>3704.15</v>
      </c>
      <c r="I375" s="141">
        <v>0</v>
      </c>
      <c r="J375" s="141"/>
      <c r="K375" s="96"/>
    </row>
    <row r="376" spans="1:11" ht="15" customHeight="1">
      <c r="A376" s="154" t="s">
        <v>228</v>
      </c>
      <c r="B376" s="154"/>
      <c r="C376" s="95" t="s">
        <v>227</v>
      </c>
      <c r="D376" s="155">
        <v>51297.75</v>
      </c>
      <c r="E376" s="155"/>
      <c r="F376" s="11"/>
      <c r="G376" s="11"/>
      <c r="H376" s="11">
        <v>56581.29</v>
      </c>
      <c r="I376" s="141">
        <v>110.29974998903461</v>
      </c>
      <c r="J376" s="141"/>
      <c r="K376" s="96"/>
    </row>
    <row r="377" spans="1:11" ht="14.25" customHeight="1">
      <c r="A377" s="154" t="s">
        <v>226</v>
      </c>
      <c r="B377" s="154"/>
      <c r="C377" s="95" t="s">
        <v>225</v>
      </c>
      <c r="D377" s="155">
        <v>15303.03</v>
      </c>
      <c r="E377" s="155"/>
      <c r="F377" s="11"/>
      <c r="G377" s="11"/>
      <c r="H377" s="11">
        <v>35935.68</v>
      </c>
      <c r="I377" s="141">
        <v>234.82722049162814</v>
      </c>
      <c r="J377" s="141"/>
      <c r="K377" s="96"/>
    </row>
    <row r="378" spans="1:11" ht="14.25" customHeight="1">
      <c r="A378" s="154" t="s">
        <v>224</v>
      </c>
      <c r="B378" s="154"/>
      <c r="C378" s="95" t="s">
        <v>223</v>
      </c>
      <c r="D378" s="155">
        <v>0</v>
      </c>
      <c r="E378" s="155"/>
      <c r="F378" s="11"/>
      <c r="G378" s="11"/>
      <c r="H378" s="11">
        <v>40</v>
      </c>
      <c r="I378" s="141">
        <v>0</v>
      </c>
      <c r="J378" s="141"/>
      <c r="K378" s="96"/>
    </row>
    <row r="379" spans="1:11" ht="14.25" customHeight="1">
      <c r="A379" s="154" t="s">
        <v>222</v>
      </c>
      <c r="B379" s="154"/>
      <c r="C379" s="95" t="s">
        <v>221</v>
      </c>
      <c r="D379" s="155">
        <v>279357.27</v>
      </c>
      <c r="E379" s="155"/>
      <c r="F379" s="11"/>
      <c r="G379" s="11"/>
      <c r="H379" s="11">
        <v>443728.53</v>
      </c>
      <c r="I379" s="141">
        <v>158.83908444552023</v>
      </c>
      <c r="J379" s="141"/>
      <c r="K379" s="96"/>
    </row>
    <row r="380" spans="1:11" ht="14.25" customHeight="1">
      <c r="A380" s="154" t="s">
        <v>220</v>
      </c>
      <c r="B380" s="154"/>
      <c r="C380" s="95" t="s">
        <v>219</v>
      </c>
      <c r="D380" s="155">
        <v>9700.8799999999992</v>
      </c>
      <c r="E380" s="155"/>
      <c r="F380" s="11"/>
      <c r="G380" s="11"/>
      <c r="H380" s="11">
        <v>24227.43</v>
      </c>
      <c r="I380" s="141">
        <v>249.7446623399114</v>
      </c>
      <c r="J380" s="141"/>
      <c r="K380" s="96"/>
    </row>
    <row r="381" spans="1:11" ht="15" customHeight="1">
      <c r="A381" s="154" t="s">
        <v>218</v>
      </c>
      <c r="B381" s="154"/>
      <c r="C381" s="95" t="s">
        <v>217</v>
      </c>
      <c r="D381" s="155">
        <v>76936.5</v>
      </c>
      <c r="E381" s="155"/>
      <c r="F381" s="11"/>
      <c r="G381" s="11"/>
      <c r="H381" s="11">
        <v>113580.19</v>
      </c>
      <c r="I381" s="141">
        <v>147.6284858292228</v>
      </c>
      <c r="J381" s="141"/>
      <c r="K381" s="96"/>
    </row>
    <row r="382" spans="1:11" ht="14.25" customHeight="1">
      <c r="A382" s="158" t="s">
        <v>216</v>
      </c>
      <c r="B382" s="158"/>
      <c r="C382" s="94" t="s">
        <v>215</v>
      </c>
      <c r="D382" s="157">
        <v>22674.97</v>
      </c>
      <c r="E382" s="157"/>
      <c r="F382" s="7"/>
      <c r="G382" s="7"/>
      <c r="H382" s="7">
        <v>50669.04</v>
      </c>
      <c r="I382" s="138">
        <v>223.45802442075995</v>
      </c>
      <c r="J382" s="138"/>
      <c r="K382" s="93"/>
    </row>
    <row r="383" spans="1:11" ht="14.25" customHeight="1">
      <c r="A383" s="154" t="s">
        <v>214</v>
      </c>
      <c r="B383" s="154"/>
      <c r="C383" s="95" t="s">
        <v>213</v>
      </c>
      <c r="D383" s="155">
        <v>22674.97</v>
      </c>
      <c r="E383" s="155"/>
      <c r="F383" s="11"/>
      <c r="G383" s="11"/>
      <c r="H383" s="11">
        <v>50669.04</v>
      </c>
      <c r="I383" s="141">
        <v>223.45802442075995</v>
      </c>
      <c r="J383" s="141"/>
      <c r="K383" s="96"/>
    </row>
    <row r="384" spans="1:11" ht="14.25" customHeight="1">
      <c r="A384" s="158" t="s">
        <v>212</v>
      </c>
      <c r="B384" s="158"/>
      <c r="C384" s="94" t="s">
        <v>199</v>
      </c>
      <c r="D384" s="157">
        <v>59224</v>
      </c>
      <c r="E384" s="157"/>
      <c r="F384" s="7"/>
      <c r="G384" s="7"/>
      <c r="H384" s="7">
        <v>141194.5</v>
      </c>
      <c r="I384" s="138">
        <v>238.40757125489662</v>
      </c>
      <c r="J384" s="138"/>
      <c r="K384" s="93"/>
    </row>
    <row r="385" spans="1:11" ht="14.25" customHeight="1">
      <c r="A385" s="154" t="s">
        <v>209</v>
      </c>
      <c r="B385" s="154"/>
      <c r="C385" s="95" t="s">
        <v>208</v>
      </c>
      <c r="D385" s="155">
        <v>0</v>
      </c>
      <c r="E385" s="155"/>
      <c r="F385" s="11"/>
      <c r="G385" s="11"/>
      <c r="H385" s="11">
        <v>1395.85</v>
      </c>
      <c r="I385" s="141">
        <v>0</v>
      </c>
      <c r="J385" s="141"/>
      <c r="K385" s="96"/>
    </row>
    <row r="386" spans="1:11" ht="15" customHeight="1">
      <c r="A386" s="154" t="s">
        <v>207</v>
      </c>
      <c r="B386" s="154"/>
      <c r="C386" s="95" t="s">
        <v>206</v>
      </c>
      <c r="D386" s="155">
        <v>57551.03</v>
      </c>
      <c r="E386" s="155"/>
      <c r="F386" s="11"/>
      <c r="G386" s="11"/>
      <c r="H386" s="11">
        <v>125477.88</v>
      </c>
      <c r="I386" s="141">
        <v>218.02890408738122</v>
      </c>
      <c r="J386" s="141"/>
      <c r="K386" s="96"/>
    </row>
    <row r="387" spans="1:11" ht="14.25" customHeight="1">
      <c r="A387" s="154" t="s">
        <v>205</v>
      </c>
      <c r="B387" s="154"/>
      <c r="C387" s="95" t="s">
        <v>204</v>
      </c>
      <c r="D387" s="155">
        <v>1181.8499999999999</v>
      </c>
      <c r="E387" s="155"/>
      <c r="F387" s="11"/>
      <c r="G387" s="11"/>
      <c r="H387" s="11">
        <v>10642.06</v>
      </c>
      <c r="I387" s="141">
        <v>900.45775690654477</v>
      </c>
      <c r="J387" s="141"/>
      <c r="K387" s="96"/>
    </row>
    <row r="388" spans="1:11" ht="14.25" customHeight="1">
      <c r="A388" s="154" t="s">
        <v>203</v>
      </c>
      <c r="B388" s="154"/>
      <c r="C388" s="95" t="s">
        <v>202</v>
      </c>
      <c r="D388" s="155">
        <v>12.44</v>
      </c>
      <c r="E388" s="155"/>
      <c r="F388" s="11"/>
      <c r="G388" s="11"/>
      <c r="H388" s="11">
        <v>725.83</v>
      </c>
      <c r="I388" s="141">
        <v>5834.6463022508033</v>
      </c>
      <c r="J388" s="141"/>
      <c r="K388" s="96"/>
    </row>
    <row r="389" spans="1:11" ht="14.25" customHeight="1">
      <c r="A389" s="154" t="s">
        <v>200</v>
      </c>
      <c r="B389" s="154"/>
      <c r="C389" s="95" t="s">
        <v>199</v>
      </c>
      <c r="D389" s="155">
        <v>478.68</v>
      </c>
      <c r="E389" s="155"/>
      <c r="F389" s="11"/>
      <c r="G389" s="11"/>
      <c r="H389" s="11">
        <v>2952.88</v>
      </c>
      <c r="I389" s="141">
        <v>616.87975265312934</v>
      </c>
      <c r="J389" s="141"/>
      <c r="K389" s="96"/>
    </row>
    <row r="390" spans="1:11" ht="14.25" customHeight="1">
      <c r="A390" s="158" t="s">
        <v>198</v>
      </c>
      <c r="B390" s="158"/>
      <c r="C390" s="94" t="s">
        <v>197</v>
      </c>
      <c r="D390" s="157">
        <v>1281.3</v>
      </c>
      <c r="E390" s="157"/>
      <c r="F390" s="7">
        <v>2787</v>
      </c>
      <c r="G390" s="7">
        <v>2787</v>
      </c>
      <c r="H390" s="7">
        <v>1722.2</v>
      </c>
      <c r="I390" s="138">
        <v>134.41036447358152</v>
      </c>
      <c r="J390" s="138"/>
      <c r="K390" s="93">
        <v>61.794043774668104</v>
      </c>
    </row>
    <row r="391" spans="1:11" ht="14.25" customHeight="1">
      <c r="A391" s="158" t="s">
        <v>196</v>
      </c>
      <c r="B391" s="158"/>
      <c r="C391" s="94" t="s">
        <v>195</v>
      </c>
      <c r="D391" s="157">
        <v>1281.3</v>
      </c>
      <c r="E391" s="157"/>
      <c r="F391" s="7"/>
      <c r="G391" s="7"/>
      <c r="H391" s="7">
        <v>1722.2</v>
      </c>
      <c r="I391" s="138">
        <v>134.41036447358152</v>
      </c>
      <c r="J391" s="138"/>
      <c r="K391" s="93"/>
    </row>
    <row r="392" spans="1:11" ht="14.25" customHeight="1">
      <c r="A392" s="154" t="s">
        <v>194</v>
      </c>
      <c r="B392" s="154"/>
      <c r="C392" s="95" t="s">
        <v>193</v>
      </c>
      <c r="D392" s="155">
        <v>1275.03</v>
      </c>
      <c r="E392" s="155"/>
      <c r="F392" s="11"/>
      <c r="G392" s="11"/>
      <c r="H392" s="11">
        <v>1671.52</v>
      </c>
      <c r="I392" s="141">
        <v>131.09652321906151</v>
      </c>
      <c r="J392" s="141"/>
      <c r="K392" s="96"/>
    </row>
    <row r="393" spans="1:11" ht="14.25" customHeight="1">
      <c r="A393" s="154" t="s">
        <v>192</v>
      </c>
      <c r="B393" s="154"/>
      <c r="C393" s="95" t="s">
        <v>191</v>
      </c>
      <c r="D393" s="155">
        <v>0.04</v>
      </c>
      <c r="E393" s="155"/>
      <c r="F393" s="11"/>
      <c r="G393" s="11"/>
      <c r="H393" s="11">
        <v>0</v>
      </c>
      <c r="I393" s="141">
        <v>0</v>
      </c>
      <c r="J393" s="141"/>
      <c r="K393" s="96"/>
    </row>
    <row r="394" spans="1:11" ht="15" customHeight="1">
      <c r="A394" s="154" t="s">
        <v>190</v>
      </c>
      <c r="B394" s="154"/>
      <c r="C394" s="95" t="s">
        <v>189</v>
      </c>
      <c r="D394" s="155">
        <v>0</v>
      </c>
      <c r="E394" s="155"/>
      <c r="F394" s="11"/>
      <c r="G394" s="11"/>
      <c r="H394" s="11">
        <v>26.25</v>
      </c>
      <c r="I394" s="141">
        <v>0</v>
      </c>
      <c r="J394" s="141"/>
      <c r="K394" s="96"/>
    </row>
    <row r="395" spans="1:11" ht="14.25" customHeight="1">
      <c r="A395" s="154" t="s">
        <v>188</v>
      </c>
      <c r="B395" s="154"/>
      <c r="C395" s="95" t="s">
        <v>187</v>
      </c>
      <c r="D395" s="155">
        <v>6.23</v>
      </c>
      <c r="E395" s="155"/>
      <c r="F395" s="11"/>
      <c r="G395" s="11"/>
      <c r="H395" s="11">
        <v>24.43</v>
      </c>
      <c r="I395" s="141">
        <v>392.13483146067415</v>
      </c>
      <c r="J395" s="141"/>
      <c r="K395" s="96"/>
    </row>
    <row r="396" spans="1:11" ht="14.25" customHeight="1">
      <c r="A396" s="158" t="s">
        <v>186</v>
      </c>
      <c r="B396" s="158"/>
      <c r="C396" s="99" t="s">
        <v>339</v>
      </c>
      <c r="D396" s="157">
        <v>0</v>
      </c>
      <c r="E396" s="157"/>
      <c r="F396" s="7">
        <v>0</v>
      </c>
      <c r="G396" s="7">
        <v>0</v>
      </c>
      <c r="H396" s="7">
        <v>18325.36</v>
      </c>
      <c r="I396" s="138">
        <v>0</v>
      </c>
      <c r="J396" s="138"/>
      <c r="K396" s="93">
        <v>0</v>
      </c>
    </row>
    <row r="397" spans="1:11" ht="14.25" customHeight="1">
      <c r="A397" s="158" t="s">
        <v>185</v>
      </c>
      <c r="B397" s="158"/>
      <c r="C397" s="94" t="s">
        <v>184</v>
      </c>
      <c r="D397" s="157">
        <v>0</v>
      </c>
      <c r="E397" s="157"/>
      <c r="F397" s="7"/>
      <c r="G397" s="7"/>
      <c r="H397" s="7">
        <v>18325.36</v>
      </c>
      <c r="I397" s="138">
        <v>0</v>
      </c>
      <c r="J397" s="138"/>
      <c r="K397" s="93"/>
    </row>
    <row r="398" spans="1:11" ht="27" customHeight="1">
      <c r="A398" s="154" t="s">
        <v>183</v>
      </c>
      <c r="B398" s="154"/>
      <c r="C398" s="27" t="s">
        <v>340</v>
      </c>
      <c r="D398" s="155">
        <v>0</v>
      </c>
      <c r="E398" s="155"/>
      <c r="F398" s="11"/>
      <c r="G398" s="11"/>
      <c r="H398" s="11">
        <v>18325.36</v>
      </c>
      <c r="I398" s="141">
        <v>0</v>
      </c>
      <c r="J398" s="141"/>
      <c r="K398" s="96"/>
    </row>
    <row r="399" spans="1:11" ht="15" customHeight="1">
      <c r="A399" s="158" t="s">
        <v>182</v>
      </c>
      <c r="B399" s="158"/>
      <c r="C399" s="94" t="s">
        <v>181</v>
      </c>
      <c r="D399" s="157">
        <v>0</v>
      </c>
      <c r="E399" s="157"/>
      <c r="F399" s="7">
        <v>204000</v>
      </c>
      <c r="G399" s="7">
        <v>204000</v>
      </c>
      <c r="H399" s="7">
        <v>197032.51</v>
      </c>
      <c r="I399" s="138">
        <v>0</v>
      </c>
      <c r="J399" s="138"/>
      <c r="K399" s="93">
        <v>96.584563725490199</v>
      </c>
    </row>
    <row r="400" spans="1:11" ht="14.25" customHeight="1">
      <c r="A400" s="158" t="s">
        <v>177</v>
      </c>
      <c r="B400" s="158"/>
      <c r="C400" s="94" t="s">
        <v>176</v>
      </c>
      <c r="D400" s="157">
        <v>0</v>
      </c>
      <c r="E400" s="157"/>
      <c r="F400" s="7"/>
      <c r="G400" s="7"/>
      <c r="H400" s="7">
        <v>197032.51</v>
      </c>
      <c r="I400" s="138">
        <v>0</v>
      </c>
      <c r="J400" s="138"/>
      <c r="K400" s="93"/>
    </row>
    <row r="401" spans="1:11" ht="14.25" customHeight="1">
      <c r="A401" s="154" t="s">
        <v>175</v>
      </c>
      <c r="B401" s="154"/>
      <c r="C401" s="95" t="s">
        <v>32</v>
      </c>
      <c r="D401" s="155">
        <v>0</v>
      </c>
      <c r="E401" s="155"/>
      <c r="F401" s="11"/>
      <c r="G401" s="11"/>
      <c r="H401" s="11">
        <v>197032.51</v>
      </c>
      <c r="I401" s="141">
        <v>0</v>
      </c>
      <c r="J401" s="141"/>
      <c r="K401" s="96"/>
    </row>
    <row r="402" spans="1:11" ht="26.25" customHeight="1">
      <c r="A402" s="158" t="s">
        <v>172</v>
      </c>
      <c r="B402" s="158"/>
      <c r="C402" s="94" t="s">
        <v>171</v>
      </c>
      <c r="D402" s="157">
        <v>6339.2</v>
      </c>
      <c r="E402" s="157"/>
      <c r="F402" s="7">
        <v>7884</v>
      </c>
      <c r="G402" s="7">
        <v>7884</v>
      </c>
      <c r="H402" s="7">
        <v>17074.41</v>
      </c>
      <c r="I402" s="138">
        <v>269.34644750126199</v>
      </c>
      <c r="J402" s="138"/>
      <c r="K402" s="93">
        <v>216.57039573820393</v>
      </c>
    </row>
    <row r="403" spans="1:11" ht="14.25" customHeight="1">
      <c r="A403" s="158" t="s">
        <v>170</v>
      </c>
      <c r="B403" s="158"/>
      <c r="C403" s="94" t="s">
        <v>169</v>
      </c>
      <c r="D403" s="157">
        <v>6339.2</v>
      </c>
      <c r="E403" s="157"/>
      <c r="F403" s="7"/>
      <c r="G403" s="7"/>
      <c r="H403" s="7">
        <v>17074.41</v>
      </c>
      <c r="I403" s="138">
        <v>269.34644750126199</v>
      </c>
      <c r="J403" s="138"/>
      <c r="K403" s="93"/>
    </row>
    <row r="404" spans="1:11" ht="15" customHeight="1">
      <c r="A404" s="154" t="s">
        <v>168</v>
      </c>
      <c r="B404" s="154"/>
      <c r="C404" s="95" t="s">
        <v>167</v>
      </c>
      <c r="D404" s="155">
        <v>6339.2</v>
      </c>
      <c r="E404" s="155"/>
      <c r="F404" s="11"/>
      <c r="G404" s="11"/>
      <c r="H404" s="11">
        <v>17074.41</v>
      </c>
      <c r="I404" s="141">
        <v>269.34644750126199</v>
      </c>
      <c r="J404" s="141"/>
      <c r="K404" s="96"/>
    </row>
    <row r="405" spans="1:11" ht="14.25" customHeight="1">
      <c r="A405" s="158" t="s">
        <v>166</v>
      </c>
      <c r="B405" s="158"/>
      <c r="C405" s="94" t="s">
        <v>165</v>
      </c>
      <c r="D405" s="157">
        <v>0</v>
      </c>
      <c r="E405" s="157"/>
      <c r="F405" s="7">
        <v>700</v>
      </c>
      <c r="G405" s="7">
        <v>700</v>
      </c>
      <c r="H405" s="7">
        <v>6600</v>
      </c>
      <c r="I405" s="138">
        <v>0</v>
      </c>
      <c r="J405" s="138"/>
      <c r="K405" s="93">
        <v>942.85714285714278</v>
      </c>
    </row>
    <row r="406" spans="1:11" ht="14.25" customHeight="1">
      <c r="A406" s="158" t="s">
        <v>164</v>
      </c>
      <c r="B406" s="158"/>
      <c r="C406" s="94" t="s">
        <v>163</v>
      </c>
      <c r="D406" s="157">
        <v>0</v>
      </c>
      <c r="E406" s="157"/>
      <c r="F406" s="7"/>
      <c r="G406" s="7"/>
      <c r="H406" s="7">
        <v>6600</v>
      </c>
      <c r="I406" s="138">
        <v>0</v>
      </c>
      <c r="J406" s="138"/>
      <c r="K406" s="93"/>
    </row>
    <row r="407" spans="1:11" ht="15" customHeight="1">
      <c r="A407" s="154" t="s">
        <v>162</v>
      </c>
      <c r="B407" s="154"/>
      <c r="C407" s="95" t="s">
        <v>161</v>
      </c>
      <c r="D407" s="155">
        <v>0</v>
      </c>
      <c r="E407" s="155"/>
      <c r="F407" s="11"/>
      <c r="G407" s="11"/>
      <c r="H407" s="11">
        <v>6600</v>
      </c>
      <c r="I407" s="141">
        <v>0</v>
      </c>
      <c r="J407" s="141"/>
      <c r="K407" s="96"/>
    </row>
    <row r="408" spans="1:11" ht="14.25" customHeight="1">
      <c r="A408" s="156" t="s">
        <v>158</v>
      </c>
      <c r="B408" s="156"/>
      <c r="C408" s="94" t="s">
        <v>157</v>
      </c>
      <c r="D408" s="157">
        <v>352101.16</v>
      </c>
      <c r="E408" s="157"/>
      <c r="F408" s="7">
        <v>100019</v>
      </c>
      <c r="G408" s="7">
        <v>100019</v>
      </c>
      <c r="H408" s="7">
        <v>269814.23</v>
      </c>
      <c r="I408" s="138">
        <v>76.629747541871211</v>
      </c>
      <c r="J408" s="138"/>
      <c r="K408" s="93">
        <v>269.76297503474342</v>
      </c>
    </row>
    <row r="409" spans="1:11" ht="14.25" customHeight="1">
      <c r="A409" s="158" t="s">
        <v>156</v>
      </c>
      <c r="B409" s="158"/>
      <c r="C409" s="94" t="s">
        <v>155</v>
      </c>
      <c r="D409" s="157">
        <v>0</v>
      </c>
      <c r="E409" s="157"/>
      <c r="F409" s="7">
        <v>0</v>
      </c>
      <c r="G409" s="7">
        <v>0</v>
      </c>
      <c r="H409" s="7">
        <v>5918.75</v>
      </c>
      <c r="I409" s="138">
        <v>0</v>
      </c>
      <c r="J409" s="138"/>
      <c r="K409" s="93">
        <v>0</v>
      </c>
    </row>
    <row r="410" spans="1:11" ht="14.25" customHeight="1">
      <c r="A410" s="158" t="s">
        <v>154</v>
      </c>
      <c r="B410" s="158"/>
      <c r="C410" s="94" t="s">
        <v>153</v>
      </c>
      <c r="D410" s="157">
        <v>0</v>
      </c>
      <c r="E410" s="157"/>
      <c r="F410" s="7"/>
      <c r="G410" s="7"/>
      <c r="H410" s="7">
        <v>5918.75</v>
      </c>
      <c r="I410" s="138">
        <v>0</v>
      </c>
      <c r="J410" s="138"/>
      <c r="K410" s="93"/>
    </row>
    <row r="411" spans="1:11" ht="14.25" customHeight="1">
      <c r="A411" s="154" t="s">
        <v>150</v>
      </c>
      <c r="B411" s="154"/>
      <c r="C411" s="95" t="s">
        <v>149</v>
      </c>
      <c r="D411" s="155">
        <v>0</v>
      </c>
      <c r="E411" s="155"/>
      <c r="F411" s="11"/>
      <c r="G411" s="11"/>
      <c r="H411" s="11">
        <v>5918.75</v>
      </c>
      <c r="I411" s="141">
        <v>0</v>
      </c>
      <c r="J411" s="141"/>
      <c r="K411" s="96"/>
    </row>
    <row r="412" spans="1:11" ht="15" customHeight="1">
      <c r="A412" s="158" t="s">
        <v>148</v>
      </c>
      <c r="B412" s="158"/>
      <c r="C412" s="94" t="s">
        <v>147</v>
      </c>
      <c r="D412" s="157">
        <v>180976.68</v>
      </c>
      <c r="E412" s="157"/>
      <c r="F412" s="7">
        <v>80019</v>
      </c>
      <c r="G412" s="7">
        <v>80019</v>
      </c>
      <c r="H412" s="7">
        <v>149500.35</v>
      </c>
      <c r="I412" s="138">
        <v>82.607521587864255</v>
      </c>
      <c r="J412" s="138"/>
      <c r="K412" s="93">
        <v>186.83106512203349</v>
      </c>
    </row>
    <row r="413" spans="1:11" ht="14.25" customHeight="1">
      <c r="A413" s="158" t="s">
        <v>146</v>
      </c>
      <c r="B413" s="158"/>
      <c r="C413" s="94" t="s">
        <v>145</v>
      </c>
      <c r="D413" s="157">
        <v>34831.15</v>
      </c>
      <c r="E413" s="157"/>
      <c r="F413" s="7"/>
      <c r="G413" s="7"/>
      <c r="H413" s="7">
        <v>42056.25</v>
      </c>
      <c r="I413" s="138">
        <v>120.74321404834465</v>
      </c>
      <c r="J413" s="138"/>
      <c r="K413" s="93"/>
    </row>
    <row r="414" spans="1:11" ht="14.25" customHeight="1">
      <c r="A414" s="154" t="s">
        <v>144</v>
      </c>
      <c r="B414" s="154"/>
      <c r="C414" s="27" t="s">
        <v>80</v>
      </c>
      <c r="D414" s="155">
        <v>0</v>
      </c>
      <c r="E414" s="155"/>
      <c r="F414" s="11"/>
      <c r="G414" s="11"/>
      <c r="H414" s="11">
        <v>42056.25</v>
      </c>
      <c r="I414" s="141">
        <v>0</v>
      </c>
      <c r="J414" s="141"/>
      <c r="K414" s="96"/>
    </row>
    <row r="415" spans="1:11" ht="15" customHeight="1">
      <c r="A415" s="154" t="s">
        <v>143</v>
      </c>
      <c r="B415" s="154"/>
      <c r="C415" s="95" t="s">
        <v>142</v>
      </c>
      <c r="D415" s="155">
        <v>31933.65</v>
      </c>
      <c r="E415" s="155"/>
      <c r="F415" s="11"/>
      <c r="G415" s="11"/>
      <c r="H415" s="11">
        <v>0</v>
      </c>
      <c r="I415" s="141">
        <v>0</v>
      </c>
      <c r="J415" s="141"/>
      <c r="K415" s="96"/>
    </row>
    <row r="416" spans="1:11" ht="14.25" customHeight="1">
      <c r="A416" s="154" t="s">
        <v>141</v>
      </c>
      <c r="B416" s="154"/>
      <c r="C416" s="95" t="s">
        <v>140</v>
      </c>
      <c r="D416" s="155">
        <v>2897.5</v>
      </c>
      <c r="E416" s="155"/>
      <c r="F416" s="11"/>
      <c r="G416" s="11"/>
      <c r="H416" s="11">
        <v>0</v>
      </c>
      <c r="I416" s="141">
        <v>0</v>
      </c>
      <c r="J416" s="141"/>
      <c r="K416" s="96"/>
    </row>
    <row r="417" spans="1:11" ht="14.25" customHeight="1">
      <c r="A417" s="158" t="s">
        <v>139</v>
      </c>
      <c r="B417" s="158"/>
      <c r="C417" s="94" t="s">
        <v>138</v>
      </c>
      <c r="D417" s="157">
        <v>65508.31</v>
      </c>
      <c r="E417" s="157"/>
      <c r="F417" s="7"/>
      <c r="G417" s="7"/>
      <c r="H417" s="7">
        <v>95487.27</v>
      </c>
      <c r="I417" s="138">
        <v>145.76359854192543</v>
      </c>
      <c r="J417" s="138"/>
      <c r="K417" s="93"/>
    </row>
    <row r="418" spans="1:11" ht="14.25" customHeight="1">
      <c r="A418" s="154" t="s">
        <v>137</v>
      </c>
      <c r="B418" s="154"/>
      <c r="C418" s="95" t="s">
        <v>136</v>
      </c>
      <c r="D418" s="155">
        <v>12788.72</v>
      </c>
      <c r="E418" s="155"/>
      <c r="F418" s="11"/>
      <c r="G418" s="11"/>
      <c r="H418" s="11">
        <v>42798.42</v>
      </c>
      <c r="I418" s="141">
        <v>334.65757323641458</v>
      </c>
      <c r="J418" s="141"/>
      <c r="K418" s="96"/>
    </row>
    <row r="419" spans="1:11" ht="14.25" customHeight="1">
      <c r="A419" s="154" t="s">
        <v>135</v>
      </c>
      <c r="B419" s="154"/>
      <c r="C419" s="95" t="s">
        <v>134</v>
      </c>
      <c r="D419" s="155">
        <v>1375</v>
      </c>
      <c r="E419" s="155"/>
      <c r="F419" s="11"/>
      <c r="G419" s="11"/>
      <c r="H419" s="11">
        <v>5552.2</v>
      </c>
      <c r="I419" s="141">
        <v>403.79636363636365</v>
      </c>
      <c r="J419" s="141"/>
      <c r="K419" s="96"/>
    </row>
    <row r="420" spans="1:11" ht="15" customHeight="1">
      <c r="A420" s="154" t="s">
        <v>133</v>
      </c>
      <c r="B420" s="154"/>
      <c r="C420" s="95" t="s">
        <v>132</v>
      </c>
      <c r="D420" s="155">
        <v>17780.36</v>
      </c>
      <c r="E420" s="155"/>
      <c r="F420" s="11"/>
      <c r="G420" s="11"/>
      <c r="H420" s="11">
        <v>13681.25</v>
      </c>
      <c r="I420" s="141">
        <v>76.945854864580909</v>
      </c>
      <c r="J420" s="141"/>
      <c r="K420" s="96"/>
    </row>
    <row r="421" spans="1:11" ht="14.25" customHeight="1">
      <c r="A421" s="154" t="s">
        <v>131</v>
      </c>
      <c r="B421" s="154"/>
      <c r="C421" s="95" t="s">
        <v>130</v>
      </c>
      <c r="D421" s="155">
        <v>1031.9000000000001</v>
      </c>
      <c r="E421" s="155"/>
      <c r="F421" s="11"/>
      <c r="G421" s="11"/>
      <c r="H421" s="11">
        <v>0</v>
      </c>
      <c r="I421" s="141">
        <v>0</v>
      </c>
      <c r="J421" s="141"/>
      <c r="K421" s="96"/>
    </row>
    <row r="422" spans="1:11" ht="14.25" customHeight="1">
      <c r="A422" s="154" t="s">
        <v>129</v>
      </c>
      <c r="B422" s="154"/>
      <c r="C422" s="95" t="s">
        <v>128</v>
      </c>
      <c r="D422" s="155">
        <v>1937.5</v>
      </c>
      <c r="E422" s="155"/>
      <c r="F422" s="11"/>
      <c r="G422" s="11"/>
      <c r="H422" s="11">
        <v>3339.98</v>
      </c>
      <c r="I422" s="141">
        <v>172.38606451612901</v>
      </c>
      <c r="J422" s="141"/>
      <c r="K422" s="96"/>
    </row>
    <row r="423" spans="1:11" ht="14.25" customHeight="1">
      <c r="A423" s="154" t="s">
        <v>127</v>
      </c>
      <c r="B423" s="154"/>
      <c r="C423" s="95" t="s">
        <v>126</v>
      </c>
      <c r="D423" s="155">
        <v>0</v>
      </c>
      <c r="E423" s="155"/>
      <c r="F423" s="11"/>
      <c r="G423" s="11"/>
      <c r="H423" s="11">
        <v>171</v>
      </c>
      <c r="I423" s="141">
        <v>0</v>
      </c>
      <c r="J423" s="141"/>
      <c r="K423" s="96"/>
    </row>
    <row r="424" spans="1:11" ht="14.25" customHeight="1">
      <c r="A424" s="154" t="s">
        <v>125</v>
      </c>
      <c r="B424" s="154"/>
      <c r="C424" s="95" t="s">
        <v>124</v>
      </c>
      <c r="D424" s="155">
        <v>30594.83</v>
      </c>
      <c r="E424" s="155"/>
      <c r="F424" s="11"/>
      <c r="G424" s="11"/>
      <c r="H424" s="11">
        <v>29944.42</v>
      </c>
      <c r="I424" s="141">
        <v>97.874117947378693</v>
      </c>
      <c r="J424" s="141"/>
      <c r="K424" s="96"/>
    </row>
    <row r="425" spans="1:11" ht="15" customHeight="1">
      <c r="A425" s="158" t="s">
        <v>123</v>
      </c>
      <c r="B425" s="158"/>
      <c r="C425" s="94" t="s">
        <v>122</v>
      </c>
      <c r="D425" s="157">
        <v>0</v>
      </c>
      <c r="E425" s="157"/>
      <c r="F425" s="7"/>
      <c r="G425" s="7"/>
      <c r="H425" s="7">
        <v>11383.77</v>
      </c>
      <c r="I425" s="138">
        <v>0</v>
      </c>
      <c r="J425" s="138"/>
      <c r="K425" s="93"/>
    </row>
    <row r="426" spans="1:11" ht="14.25" customHeight="1">
      <c r="A426" s="154" t="s">
        <v>121</v>
      </c>
      <c r="B426" s="154"/>
      <c r="C426" s="95" t="s">
        <v>120</v>
      </c>
      <c r="D426" s="155">
        <v>0</v>
      </c>
      <c r="E426" s="155"/>
      <c r="F426" s="11"/>
      <c r="G426" s="11"/>
      <c r="H426" s="11">
        <v>11383.77</v>
      </c>
      <c r="I426" s="141">
        <v>0</v>
      </c>
      <c r="J426" s="141"/>
      <c r="K426" s="96"/>
    </row>
    <row r="427" spans="1:11" ht="14.25" customHeight="1">
      <c r="A427" s="158" t="s">
        <v>119</v>
      </c>
      <c r="B427" s="158"/>
      <c r="C427" s="94" t="s">
        <v>118</v>
      </c>
      <c r="D427" s="157">
        <v>389.86</v>
      </c>
      <c r="E427" s="157"/>
      <c r="F427" s="7"/>
      <c r="G427" s="7"/>
      <c r="H427" s="7">
        <v>10.71</v>
      </c>
      <c r="I427" s="138">
        <v>2.7471399989739909</v>
      </c>
      <c r="J427" s="138"/>
      <c r="K427" s="93"/>
    </row>
    <row r="428" spans="1:11" ht="14.25" customHeight="1">
      <c r="A428" s="154" t="s">
        <v>117</v>
      </c>
      <c r="B428" s="154"/>
      <c r="C428" s="95" t="s">
        <v>116</v>
      </c>
      <c r="D428" s="155">
        <v>389.86</v>
      </c>
      <c r="E428" s="155"/>
      <c r="F428" s="11"/>
      <c r="G428" s="11"/>
      <c r="H428" s="11">
        <v>10.71</v>
      </c>
      <c r="I428" s="141">
        <v>2.7471399989739909</v>
      </c>
      <c r="J428" s="141"/>
      <c r="K428" s="96"/>
    </row>
    <row r="429" spans="1:11" ht="14.25" customHeight="1">
      <c r="A429" s="158" t="s">
        <v>115</v>
      </c>
      <c r="B429" s="158"/>
      <c r="C429" s="94" t="s">
        <v>114</v>
      </c>
      <c r="D429" s="157">
        <v>80247.360000000001</v>
      </c>
      <c r="E429" s="157"/>
      <c r="F429" s="7"/>
      <c r="G429" s="7"/>
      <c r="H429" s="7">
        <v>562.35</v>
      </c>
      <c r="I429" s="138">
        <v>0.70077071694321158</v>
      </c>
      <c r="J429" s="138"/>
      <c r="K429" s="93"/>
    </row>
    <row r="430" spans="1:11" ht="15" customHeight="1">
      <c r="A430" s="154" t="s">
        <v>113</v>
      </c>
      <c r="B430" s="154"/>
      <c r="C430" s="95" t="s">
        <v>112</v>
      </c>
      <c r="D430" s="155">
        <v>0</v>
      </c>
      <c r="E430" s="155"/>
      <c r="F430" s="11"/>
      <c r="G430" s="11"/>
      <c r="H430" s="11">
        <v>562.35</v>
      </c>
      <c r="I430" s="141">
        <v>0</v>
      </c>
      <c r="J430" s="141"/>
      <c r="K430" s="96"/>
    </row>
    <row r="431" spans="1:11" ht="14.25" customHeight="1">
      <c r="A431" s="154" t="s">
        <v>111</v>
      </c>
      <c r="B431" s="154"/>
      <c r="C431" s="95" t="s">
        <v>110</v>
      </c>
      <c r="D431" s="155">
        <v>80247.360000000001</v>
      </c>
      <c r="E431" s="155"/>
      <c r="F431" s="11"/>
      <c r="G431" s="11"/>
      <c r="H431" s="11">
        <v>0</v>
      </c>
      <c r="I431" s="141">
        <v>0</v>
      </c>
      <c r="J431" s="141"/>
      <c r="K431" s="96"/>
    </row>
    <row r="432" spans="1:11" ht="14.25" customHeight="1">
      <c r="A432" s="158" t="s">
        <v>109</v>
      </c>
      <c r="B432" s="158"/>
      <c r="C432" s="94" t="s">
        <v>108</v>
      </c>
      <c r="D432" s="157">
        <v>171124.48000000001</v>
      </c>
      <c r="E432" s="157"/>
      <c r="F432" s="7">
        <v>20000</v>
      </c>
      <c r="G432" s="7">
        <v>20000</v>
      </c>
      <c r="H432" s="7">
        <v>114395.13</v>
      </c>
      <c r="I432" s="138">
        <v>66.849073843789043</v>
      </c>
      <c r="J432" s="138"/>
      <c r="K432" s="93">
        <v>571.97564999999997</v>
      </c>
    </row>
    <row r="433" spans="1:11" ht="15" customHeight="1">
      <c r="A433" s="158" t="s">
        <v>107</v>
      </c>
      <c r="B433" s="158"/>
      <c r="C433" s="94" t="s">
        <v>105</v>
      </c>
      <c r="D433" s="157">
        <v>79563.710000000006</v>
      </c>
      <c r="E433" s="157"/>
      <c r="F433" s="7"/>
      <c r="G433" s="7"/>
      <c r="H433" s="7">
        <v>114395.13</v>
      </c>
      <c r="I433" s="138">
        <v>143.77802392573196</v>
      </c>
      <c r="J433" s="138"/>
      <c r="K433" s="93"/>
    </row>
    <row r="434" spans="1:11" ht="14.25" customHeight="1">
      <c r="A434" s="154" t="s">
        <v>106</v>
      </c>
      <c r="B434" s="154"/>
      <c r="C434" s="95" t="s">
        <v>105</v>
      </c>
      <c r="D434" s="155">
        <v>79563.710000000006</v>
      </c>
      <c r="E434" s="155"/>
      <c r="F434" s="11"/>
      <c r="G434" s="11"/>
      <c r="H434" s="11">
        <v>114395.13</v>
      </c>
      <c r="I434" s="141">
        <v>143.77802392573196</v>
      </c>
      <c r="J434" s="141"/>
      <c r="K434" s="96"/>
    </row>
    <row r="435" spans="1:11" ht="14.25" customHeight="1">
      <c r="A435" s="158" t="s">
        <v>104</v>
      </c>
      <c r="B435" s="158"/>
      <c r="C435" s="94" t="s">
        <v>102</v>
      </c>
      <c r="D435" s="157">
        <v>91560.77</v>
      </c>
      <c r="E435" s="157"/>
      <c r="F435" s="7"/>
      <c r="G435" s="7"/>
      <c r="H435" s="7">
        <v>0</v>
      </c>
      <c r="I435" s="138">
        <v>0</v>
      </c>
      <c r="J435" s="138"/>
      <c r="K435" s="93"/>
    </row>
    <row r="436" spans="1:11" ht="14.25" customHeight="1">
      <c r="A436" s="154" t="s">
        <v>103</v>
      </c>
      <c r="B436" s="154"/>
      <c r="C436" s="95" t="s">
        <v>102</v>
      </c>
      <c r="D436" s="155">
        <v>91560.77</v>
      </c>
      <c r="E436" s="155"/>
      <c r="F436" s="11"/>
      <c r="G436" s="11"/>
      <c r="H436" s="11">
        <v>0</v>
      </c>
      <c r="I436" s="141">
        <v>0</v>
      </c>
      <c r="J436" s="141"/>
      <c r="K436" s="96"/>
    </row>
    <row r="437" spans="1:11" ht="14.25" customHeight="1">
      <c r="A437" s="160" t="s">
        <v>95</v>
      </c>
      <c r="B437" s="160"/>
      <c r="C437" s="21" t="s">
        <v>94</v>
      </c>
      <c r="D437" s="161">
        <v>2656396.13</v>
      </c>
      <c r="E437" s="161"/>
      <c r="F437" s="15">
        <v>1898800</v>
      </c>
      <c r="G437" s="15">
        <v>1898800</v>
      </c>
      <c r="H437" s="15">
        <v>1664840.06</v>
      </c>
      <c r="I437" s="143">
        <v>62.672883806678335</v>
      </c>
      <c r="J437" s="143"/>
      <c r="K437" s="97">
        <v>87.678536970718341</v>
      </c>
    </row>
    <row r="438" spans="1:11" ht="15" customHeight="1">
      <c r="A438" s="156" t="s">
        <v>284</v>
      </c>
      <c r="B438" s="156"/>
      <c r="C438" s="94" t="s">
        <v>283</v>
      </c>
      <c r="D438" s="157">
        <v>2535982.2599999998</v>
      </c>
      <c r="E438" s="157"/>
      <c r="F438" s="7">
        <v>1764856</v>
      </c>
      <c r="G438" s="7">
        <v>1764856</v>
      </c>
      <c r="H438" s="7">
        <v>1621245.62</v>
      </c>
      <c r="I438" s="138">
        <v>63.929690896181583</v>
      </c>
      <c r="J438" s="138"/>
      <c r="K438" s="93">
        <v>91.862770673641364</v>
      </c>
    </row>
    <row r="439" spans="1:11" ht="14.25" customHeight="1">
      <c r="A439" s="158" t="s">
        <v>97</v>
      </c>
      <c r="B439" s="158"/>
      <c r="C439" s="94" t="s">
        <v>282</v>
      </c>
      <c r="D439" s="157">
        <v>1203084.97</v>
      </c>
      <c r="E439" s="157"/>
      <c r="F439" s="7">
        <v>566242</v>
      </c>
      <c r="G439" s="7">
        <v>566242</v>
      </c>
      <c r="H439" s="7">
        <v>633751.86</v>
      </c>
      <c r="I439" s="138">
        <v>52.677231933169274</v>
      </c>
      <c r="J439" s="138"/>
      <c r="K439" s="93">
        <v>111.92243952232437</v>
      </c>
    </row>
    <row r="440" spans="1:11" ht="14.25" customHeight="1">
      <c r="A440" s="158" t="s">
        <v>281</v>
      </c>
      <c r="B440" s="158"/>
      <c r="C440" s="94" t="s">
        <v>280</v>
      </c>
      <c r="D440" s="157">
        <v>1026778.98</v>
      </c>
      <c r="E440" s="157"/>
      <c r="F440" s="7"/>
      <c r="G440" s="7"/>
      <c r="H440" s="7">
        <v>537247.84</v>
      </c>
      <c r="I440" s="138">
        <v>52.323611065742696</v>
      </c>
      <c r="J440" s="138"/>
      <c r="K440" s="93"/>
    </row>
    <row r="441" spans="1:11" ht="15" customHeight="1">
      <c r="A441" s="154" t="s">
        <v>279</v>
      </c>
      <c r="B441" s="154"/>
      <c r="C441" s="95" t="s">
        <v>278</v>
      </c>
      <c r="D441" s="155">
        <v>444930.4</v>
      </c>
      <c r="E441" s="155"/>
      <c r="F441" s="11"/>
      <c r="G441" s="11"/>
      <c r="H441" s="11">
        <v>142226.81</v>
      </c>
      <c r="I441" s="141">
        <v>31.966080537540254</v>
      </c>
      <c r="J441" s="141"/>
      <c r="K441" s="96"/>
    </row>
    <row r="442" spans="1:11" ht="14.25" customHeight="1">
      <c r="A442" s="154" t="s">
        <v>277</v>
      </c>
      <c r="B442" s="154"/>
      <c r="C442" s="95" t="s">
        <v>276</v>
      </c>
      <c r="D442" s="155">
        <v>639.35</v>
      </c>
      <c r="E442" s="155"/>
      <c r="F442" s="11"/>
      <c r="G442" s="11"/>
      <c r="H442" s="11">
        <v>3778.13</v>
      </c>
      <c r="I442" s="141">
        <v>590.93297880660043</v>
      </c>
      <c r="J442" s="141"/>
      <c r="K442" s="96"/>
    </row>
    <row r="443" spans="1:11" ht="14.25" customHeight="1">
      <c r="A443" s="154" t="s">
        <v>275</v>
      </c>
      <c r="B443" s="154"/>
      <c r="C443" s="95" t="s">
        <v>274</v>
      </c>
      <c r="D443" s="155">
        <v>581209.23</v>
      </c>
      <c r="E443" s="155"/>
      <c r="F443" s="11"/>
      <c r="G443" s="11"/>
      <c r="H443" s="11">
        <v>391242.9</v>
      </c>
      <c r="I443" s="141">
        <v>67.31532807901209</v>
      </c>
      <c r="J443" s="141"/>
      <c r="K443" s="96"/>
    </row>
    <row r="444" spans="1:11" ht="14.25" customHeight="1">
      <c r="A444" s="158" t="s">
        <v>271</v>
      </c>
      <c r="B444" s="158"/>
      <c r="C444" s="94" t="s">
        <v>269</v>
      </c>
      <c r="D444" s="157">
        <v>17692.09</v>
      </c>
      <c r="E444" s="157"/>
      <c r="F444" s="7"/>
      <c r="G444" s="7"/>
      <c r="H444" s="7">
        <v>7780</v>
      </c>
      <c r="I444" s="138">
        <v>43.974454120457217</v>
      </c>
      <c r="J444" s="138"/>
      <c r="K444" s="93"/>
    </row>
    <row r="445" spans="1:11" ht="14.25" customHeight="1">
      <c r="A445" s="154" t="s">
        <v>270</v>
      </c>
      <c r="B445" s="154"/>
      <c r="C445" s="95" t="s">
        <v>269</v>
      </c>
      <c r="D445" s="155">
        <v>17692.09</v>
      </c>
      <c r="E445" s="155"/>
      <c r="F445" s="11"/>
      <c r="G445" s="11"/>
      <c r="H445" s="11">
        <v>7780</v>
      </c>
      <c r="I445" s="141">
        <v>43.974454120457217</v>
      </c>
      <c r="J445" s="141"/>
      <c r="K445" s="96"/>
    </row>
    <row r="446" spans="1:11" ht="15" customHeight="1">
      <c r="A446" s="158" t="s">
        <v>268</v>
      </c>
      <c r="B446" s="158"/>
      <c r="C446" s="94" t="s">
        <v>267</v>
      </c>
      <c r="D446" s="157">
        <v>158613.9</v>
      </c>
      <c r="E446" s="157"/>
      <c r="F446" s="7"/>
      <c r="G446" s="7"/>
      <c r="H446" s="7">
        <v>88724.02</v>
      </c>
      <c r="I446" s="138">
        <v>55.937102612066155</v>
      </c>
      <c r="J446" s="138"/>
      <c r="K446" s="93"/>
    </row>
    <row r="447" spans="1:11" ht="14.25" customHeight="1">
      <c r="A447" s="154" t="s">
        <v>266</v>
      </c>
      <c r="B447" s="154"/>
      <c r="C447" s="95" t="s">
        <v>265</v>
      </c>
      <c r="D447" s="155">
        <v>158613.9</v>
      </c>
      <c r="E447" s="155"/>
      <c r="F447" s="11"/>
      <c r="G447" s="11"/>
      <c r="H447" s="11">
        <v>88724.02</v>
      </c>
      <c r="I447" s="141">
        <v>55.937102612066155</v>
      </c>
      <c r="J447" s="141"/>
      <c r="K447" s="96"/>
    </row>
    <row r="448" spans="1:11" ht="14.25" customHeight="1">
      <c r="A448" s="158" t="s">
        <v>262</v>
      </c>
      <c r="B448" s="158"/>
      <c r="C448" s="94" t="s">
        <v>261</v>
      </c>
      <c r="D448" s="157">
        <v>1297132.43</v>
      </c>
      <c r="E448" s="157"/>
      <c r="F448" s="7">
        <v>1140302</v>
      </c>
      <c r="G448" s="7">
        <v>1140302</v>
      </c>
      <c r="H448" s="7">
        <v>931967.38</v>
      </c>
      <c r="I448" s="138">
        <v>71.84828306235471</v>
      </c>
      <c r="J448" s="138"/>
      <c r="K448" s="93">
        <v>81.729873314262349</v>
      </c>
    </row>
    <row r="449" spans="1:11" ht="15" customHeight="1">
      <c r="A449" s="158" t="s">
        <v>260</v>
      </c>
      <c r="B449" s="158"/>
      <c r="C449" s="94" t="s">
        <v>259</v>
      </c>
      <c r="D449" s="157">
        <v>317435.55</v>
      </c>
      <c r="E449" s="157"/>
      <c r="F449" s="7"/>
      <c r="G449" s="7"/>
      <c r="H449" s="7">
        <v>289072.98</v>
      </c>
      <c r="I449" s="138">
        <v>91.065093370922057</v>
      </c>
      <c r="J449" s="138"/>
      <c r="K449" s="93"/>
    </row>
    <row r="450" spans="1:11" ht="14.25" customHeight="1">
      <c r="A450" s="154" t="s">
        <v>258</v>
      </c>
      <c r="B450" s="154"/>
      <c r="C450" s="95" t="s">
        <v>257</v>
      </c>
      <c r="D450" s="155">
        <v>235201.73</v>
      </c>
      <c r="E450" s="155"/>
      <c r="F450" s="11"/>
      <c r="G450" s="11"/>
      <c r="H450" s="11">
        <v>231368.46</v>
      </c>
      <c r="I450" s="141">
        <v>98.370220321083508</v>
      </c>
      <c r="J450" s="141"/>
      <c r="K450" s="96"/>
    </row>
    <row r="451" spans="1:11" ht="14.25" customHeight="1">
      <c r="A451" s="154" t="s">
        <v>256</v>
      </c>
      <c r="B451" s="154"/>
      <c r="C451" s="95" t="s">
        <v>255</v>
      </c>
      <c r="D451" s="155">
        <v>14573.93</v>
      </c>
      <c r="E451" s="155"/>
      <c r="F451" s="11"/>
      <c r="G451" s="11"/>
      <c r="H451" s="11">
        <v>5403.21</v>
      </c>
      <c r="I451" s="141">
        <v>37.074488487319478</v>
      </c>
      <c r="J451" s="141"/>
      <c r="K451" s="96"/>
    </row>
    <row r="452" spans="1:11" ht="14.25" customHeight="1">
      <c r="A452" s="154" t="s">
        <v>254</v>
      </c>
      <c r="B452" s="154"/>
      <c r="C452" s="95" t="s">
        <v>253</v>
      </c>
      <c r="D452" s="155">
        <v>65807.81</v>
      </c>
      <c r="E452" s="155"/>
      <c r="F452" s="11"/>
      <c r="G452" s="11"/>
      <c r="H452" s="11">
        <v>47157.760000000002</v>
      </c>
      <c r="I452" s="141">
        <v>71.659822747482409</v>
      </c>
      <c r="J452" s="141"/>
      <c r="K452" s="96"/>
    </row>
    <row r="453" spans="1:11" ht="14.25" customHeight="1">
      <c r="A453" s="154" t="s">
        <v>252</v>
      </c>
      <c r="B453" s="154"/>
      <c r="C453" s="95" t="s">
        <v>251</v>
      </c>
      <c r="D453" s="155">
        <v>1852.08</v>
      </c>
      <c r="E453" s="155"/>
      <c r="F453" s="11"/>
      <c r="G453" s="11"/>
      <c r="H453" s="11">
        <v>5143.55</v>
      </c>
      <c r="I453" s="141">
        <v>277.71748520582264</v>
      </c>
      <c r="J453" s="141"/>
      <c r="K453" s="96"/>
    </row>
    <row r="454" spans="1:11" ht="15" customHeight="1">
      <c r="A454" s="158" t="s">
        <v>250</v>
      </c>
      <c r="B454" s="158"/>
      <c r="C454" s="94" t="s">
        <v>249</v>
      </c>
      <c r="D454" s="157">
        <v>57211.9</v>
      </c>
      <c r="E454" s="157"/>
      <c r="F454" s="7"/>
      <c r="G454" s="7"/>
      <c r="H454" s="7">
        <v>62188.36</v>
      </c>
      <c r="I454" s="138">
        <v>108.69829528472224</v>
      </c>
      <c r="J454" s="138"/>
      <c r="K454" s="93"/>
    </row>
    <row r="455" spans="1:11" ht="14.25" customHeight="1">
      <c r="A455" s="154" t="s">
        <v>248</v>
      </c>
      <c r="B455" s="154"/>
      <c r="C455" s="95" t="s">
        <v>247</v>
      </c>
      <c r="D455" s="155">
        <v>41790.54</v>
      </c>
      <c r="E455" s="155"/>
      <c r="F455" s="11"/>
      <c r="G455" s="11"/>
      <c r="H455" s="11">
        <v>39599.93</v>
      </c>
      <c r="I455" s="141">
        <v>94.758119899862507</v>
      </c>
      <c r="J455" s="141"/>
      <c r="K455" s="96"/>
    </row>
    <row r="456" spans="1:11" ht="14.25" customHeight="1">
      <c r="A456" s="154" t="s">
        <v>244</v>
      </c>
      <c r="B456" s="154"/>
      <c r="C456" s="95" t="s">
        <v>243</v>
      </c>
      <c r="D456" s="155">
        <v>3673.26</v>
      </c>
      <c r="E456" s="155"/>
      <c r="F456" s="11"/>
      <c r="G456" s="11"/>
      <c r="H456" s="11">
        <v>17323.72</v>
      </c>
      <c r="I456" s="141">
        <v>471.61703772670597</v>
      </c>
      <c r="J456" s="141"/>
      <c r="K456" s="96"/>
    </row>
    <row r="457" spans="1:11" ht="14.25" customHeight="1">
      <c r="A457" s="154" t="s">
        <v>242</v>
      </c>
      <c r="B457" s="154"/>
      <c r="C457" s="95" t="s">
        <v>241</v>
      </c>
      <c r="D457" s="155">
        <v>2508.8200000000002</v>
      </c>
      <c r="E457" s="155"/>
      <c r="F457" s="11"/>
      <c r="G457" s="11"/>
      <c r="H457" s="11">
        <v>2336.1999999999998</v>
      </c>
      <c r="I457" s="141">
        <v>93.119474493985223</v>
      </c>
      <c r="J457" s="141"/>
      <c r="K457" s="96"/>
    </row>
    <row r="458" spans="1:11" ht="14.25" customHeight="1">
      <c r="A458" s="154" t="s">
        <v>240</v>
      </c>
      <c r="B458" s="154"/>
      <c r="C458" s="95" t="s">
        <v>239</v>
      </c>
      <c r="D458" s="155">
        <v>6469.73</v>
      </c>
      <c r="E458" s="155"/>
      <c r="F458" s="11"/>
      <c r="G458" s="11"/>
      <c r="H458" s="11">
        <v>2629.51</v>
      </c>
      <c r="I458" s="141">
        <v>40.643272594064975</v>
      </c>
      <c r="J458" s="141"/>
      <c r="K458" s="96"/>
    </row>
    <row r="459" spans="1:11" ht="15" customHeight="1">
      <c r="A459" s="154" t="s">
        <v>238</v>
      </c>
      <c r="B459" s="154"/>
      <c r="C459" s="95" t="s">
        <v>237</v>
      </c>
      <c r="D459" s="155">
        <v>2769.55</v>
      </c>
      <c r="E459" s="155"/>
      <c r="F459" s="11"/>
      <c r="G459" s="11"/>
      <c r="H459" s="11">
        <v>299</v>
      </c>
      <c r="I459" s="141">
        <v>10.795977685905653</v>
      </c>
      <c r="J459" s="141"/>
      <c r="K459" s="96"/>
    </row>
    <row r="460" spans="1:11" ht="14.25" customHeight="1">
      <c r="A460" s="158" t="s">
        <v>236</v>
      </c>
      <c r="B460" s="158"/>
      <c r="C460" s="94" t="s">
        <v>235</v>
      </c>
      <c r="D460" s="157">
        <v>658996.64</v>
      </c>
      <c r="E460" s="157"/>
      <c r="F460" s="7"/>
      <c r="G460" s="7"/>
      <c r="H460" s="7">
        <v>403040.38</v>
      </c>
      <c r="I460" s="138">
        <v>61.159701815778611</v>
      </c>
      <c r="J460" s="138"/>
      <c r="K460" s="93"/>
    </row>
    <row r="461" spans="1:11" ht="14.25" customHeight="1">
      <c r="A461" s="154" t="s">
        <v>234</v>
      </c>
      <c r="B461" s="154"/>
      <c r="C461" s="95" t="s">
        <v>233</v>
      </c>
      <c r="D461" s="155">
        <v>53274.43</v>
      </c>
      <c r="E461" s="155"/>
      <c r="F461" s="11"/>
      <c r="G461" s="11"/>
      <c r="H461" s="11">
        <v>35001.949999999997</v>
      </c>
      <c r="I461" s="141">
        <v>65.701219140214164</v>
      </c>
      <c r="J461" s="141"/>
      <c r="K461" s="96"/>
    </row>
    <row r="462" spans="1:11" ht="14.25" customHeight="1">
      <c r="A462" s="154" t="s">
        <v>232</v>
      </c>
      <c r="B462" s="154"/>
      <c r="C462" s="95" t="s">
        <v>231</v>
      </c>
      <c r="D462" s="155">
        <v>39350.71</v>
      </c>
      <c r="E462" s="155"/>
      <c r="F462" s="11"/>
      <c r="G462" s="11"/>
      <c r="H462" s="11">
        <v>23952.57</v>
      </c>
      <c r="I462" s="141">
        <v>60.869473511405509</v>
      </c>
      <c r="J462" s="141"/>
      <c r="K462" s="96"/>
    </row>
    <row r="463" spans="1:11" ht="14.25" customHeight="1">
      <c r="A463" s="154" t="s">
        <v>230</v>
      </c>
      <c r="B463" s="154"/>
      <c r="C463" s="95" t="s">
        <v>229</v>
      </c>
      <c r="D463" s="155">
        <v>14340.41</v>
      </c>
      <c r="E463" s="155"/>
      <c r="F463" s="11"/>
      <c r="G463" s="11"/>
      <c r="H463" s="11">
        <v>2596.27</v>
      </c>
      <c r="I463" s="141">
        <v>18.104573021273453</v>
      </c>
      <c r="J463" s="141"/>
      <c r="K463" s="96"/>
    </row>
    <row r="464" spans="1:11" ht="15" customHeight="1">
      <c r="A464" s="154" t="s">
        <v>228</v>
      </c>
      <c r="B464" s="154"/>
      <c r="C464" s="95" t="s">
        <v>227</v>
      </c>
      <c r="D464" s="155">
        <v>12984.04</v>
      </c>
      <c r="E464" s="155"/>
      <c r="F464" s="11"/>
      <c r="G464" s="11"/>
      <c r="H464" s="11">
        <v>8812.84</v>
      </c>
      <c r="I464" s="141">
        <v>67.874405808977798</v>
      </c>
      <c r="J464" s="141"/>
      <c r="K464" s="96"/>
    </row>
    <row r="465" spans="1:11" ht="14.25" customHeight="1">
      <c r="A465" s="154" t="s">
        <v>226</v>
      </c>
      <c r="B465" s="154"/>
      <c r="C465" s="95" t="s">
        <v>225</v>
      </c>
      <c r="D465" s="155">
        <v>31119.37</v>
      </c>
      <c r="E465" s="155"/>
      <c r="F465" s="11"/>
      <c r="G465" s="11"/>
      <c r="H465" s="11">
        <v>40393.89</v>
      </c>
      <c r="I465" s="141">
        <v>129.80304549867174</v>
      </c>
      <c r="J465" s="141"/>
      <c r="K465" s="96"/>
    </row>
    <row r="466" spans="1:11" ht="14.25" customHeight="1">
      <c r="A466" s="154" t="s">
        <v>224</v>
      </c>
      <c r="B466" s="154"/>
      <c r="C466" s="95" t="s">
        <v>223</v>
      </c>
      <c r="D466" s="155">
        <v>517.09</v>
      </c>
      <c r="E466" s="155"/>
      <c r="F466" s="11"/>
      <c r="G466" s="11"/>
      <c r="H466" s="11">
        <v>0</v>
      </c>
      <c r="I466" s="141">
        <v>0</v>
      </c>
      <c r="J466" s="141"/>
      <c r="K466" s="96"/>
    </row>
    <row r="467" spans="1:11" ht="14.25" customHeight="1">
      <c r="A467" s="154" t="s">
        <v>222</v>
      </c>
      <c r="B467" s="154"/>
      <c r="C467" s="95" t="s">
        <v>221</v>
      </c>
      <c r="D467" s="155">
        <v>284135.96999999997</v>
      </c>
      <c r="E467" s="155"/>
      <c r="F467" s="11"/>
      <c r="G467" s="11"/>
      <c r="H467" s="11">
        <v>220023.49</v>
      </c>
      <c r="I467" s="141">
        <v>77.43598601753942</v>
      </c>
      <c r="J467" s="141"/>
      <c r="K467" s="96"/>
    </row>
    <row r="468" spans="1:11" ht="14.25" customHeight="1">
      <c r="A468" s="154" t="s">
        <v>220</v>
      </c>
      <c r="B468" s="154"/>
      <c r="C468" s="95" t="s">
        <v>219</v>
      </c>
      <c r="D468" s="155">
        <v>17133.09</v>
      </c>
      <c r="E468" s="155"/>
      <c r="F468" s="11"/>
      <c r="G468" s="11"/>
      <c r="H468" s="11">
        <v>12579.03</v>
      </c>
      <c r="I468" s="141">
        <v>73.419505763408708</v>
      </c>
      <c r="J468" s="141"/>
      <c r="K468" s="96"/>
    </row>
    <row r="469" spans="1:11" ht="15" customHeight="1">
      <c r="A469" s="154" t="s">
        <v>218</v>
      </c>
      <c r="B469" s="154"/>
      <c r="C469" s="95" t="s">
        <v>217</v>
      </c>
      <c r="D469" s="155">
        <v>206141.53</v>
      </c>
      <c r="E469" s="155"/>
      <c r="F469" s="11"/>
      <c r="G469" s="11"/>
      <c r="H469" s="11">
        <v>59680.34</v>
      </c>
      <c r="I469" s="141">
        <v>28.951148271772311</v>
      </c>
      <c r="J469" s="141"/>
      <c r="K469" s="96"/>
    </row>
    <row r="470" spans="1:11" ht="14.25" customHeight="1">
      <c r="A470" s="158" t="s">
        <v>216</v>
      </c>
      <c r="B470" s="158"/>
      <c r="C470" s="94" t="s">
        <v>215</v>
      </c>
      <c r="D470" s="157">
        <v>80985.14</v>
      </c>
      <c r="E470" s="157"/>
      <c r="F470" s="7"/>
      <c r="G470" s="7"/>
      <c r="H470" s="7">
        <v>59534.11</v>
      </c>
      <c r="I470" s="138">
        <v>73.51238758122787</v>
      </c>
      <c r="J470" s="138"/>
      <c r="K470" s="93"/>
    </row>
    <row r="471" spans="1:11" ht="14.25" customHeight="1">
      <c r="A471" s="154" t="s">
        <v>214</v>
      </c>
      <c r="B471" s="154"/>
      <c r="C471" s="95" t="s">
        <v>213</v>
      </c>
      <c r="D471" s="155">
        <v>80985.14</v>
      </c>
      <c r="E471" s="155"/>
      <c r="F471" s="11"/>
      <c r="G471" s="11"/>
      <c r="H471" s="11">
        <v>59534.11</v>
      </c>
      <c r="I471" s="141">
        <v>73.51238758122787</v>
      </c>
      <c r="J471" s="141"/>
      <c r="K471" s="96"/>
    </row>
    <row r="472" spans="1:11" ht="14.25" customHeight="1">
      <c r="A472" s="158" t="s">
        <v>212</v>
      </c>
      <c r="B472" s="158"/>
      <c r="C472" s="94" t="s">
        <v>199</v>
      </c>
      <c r="D472" s="157">
        <v>182503.2</v>
      </c>
      <c r="E472" s="157"/>
      <c r="F472" s="7"/>
      <c r="G472" s="7"/>
      <c r="H472" s="7">
        <v>118131.55</v>
      </c>
      <c r="I472" s="138">
        <v>64.728481473201569</v>
      </c>
      <c r="J472" s="138"/>
      <c r="K472" s="93"/>
    </row>
    <row r="473" spans="1:11" ht="26.25" customHeight="1">
      <c r="A473" s="154" t="s">
        <v>211</v>
      </c>
      <c r="B473" s="154"/>
      <c r="C473" s="95" t="s">
        <v>210</v>
      </c>
      <c r="D473" s="155">
        <v>8171.94</v>
      </c>
      <c r="E473" s="155"/>
      <c r="F473" s="11"/>
      <c r="G473" s="11"/>
      <c r="H473" s="11">
        <v>11783.1</v>
      </c>
      <c r="I473" s="141">
        <v>144.18975176029193</v>
      </c>
      <c r="J473" s="141"/>
      <c r="K473" s="96"/>
    </row>
    <row r="474" spans="1:11" ht="14.25" customHeight="1">
      <c r="A474" s="154" t="s">
        <v>209</v>
      </c>
      <c r="B474" s="154"/>
      <c r="C474" s="95" t="s">
        <v>208</v>
      </c>
      <c r="D474" s="155">
        <v>1805.39</v>
      </c>
      <c r="E474" s="155"/>
      <c r="F474" s="11"/>
      <c r="G474" s="11"/>
      <c r="H474" s="11">
        <v>7168.46</v>
      </c>
      <c r="I474" s="141">
        <v>397.05880723832519</v>
      </c>
      <c r="J474" s="141"/>
      <c r="K474" s="96"/>
    </row>
    <row r="475" spans="1:11" ht="15" customHeight="1">
      <c r="A475" s="154" t="s">
        <v>207</v>
      </c>
      <c r="B475" s="154"/>
      <c r="C475" s="95" t="s">
        <v>206</v>
      </c>
      <c r="D475" s="155">
        <v>131386.20000000001</v>
      </c>
      <c r="E475" s="155"/>
      <c r="F475" s="11"/>
      <c r="G475" s="11"/>
      <c r="H475" s="11">
        <v>53502.14</v>
      </c>
      <c r="I475" s="141">
        <v>40.721278185989092</v>
      </c>
      <c r="J475" s="141"/>
      <c r="K475" s="96"/>
    </row>
    <row r="476" spans="1:11" ht="14.25" customHeight="1">
      <c r="A476" s="154" t="s">
        <v>205</v>
      </c>
      <c r="B476" s="154"/>
      <c r="C476" s="95" t="s">
        <v>204</v>
      </c>
      <c r="D476" s="155">
        <v>28438.18</v>
      </c>
      <c r="E476" s="155"/>
      <c r="F476" s="11"/>
      <c r="G476" s="11"/>
      <c r="H476" s="11">
        <v>36001.94</v>
      </c>
      <c r="I476" s="141">
        <v>126.59720136802002</v>
      </c>
      <c r="J476" s="141"/>
      <c r="K476" s="96"/>
    </row>
    <row r="477" spans="1:11" ht="14.25" customHeight="1">
      <c r="A477" s="154" t="s">
        <v>203</v>
      </c>
      <c r="B477" s="154"/>
      <c r="C477" s="95" t="s">
        <v>202</v>
      </c>
      <c r="D477" s="155">
        <v>4206.1499999999996</v>
      </c>
      <c r="E477" s="155"/>
      <c r="F477" s="11"/>
      <c r="G477" s="11"/>
      <c r="H477" s="11">
        <v>5224.51</v>
      </c>
      <c r="I477" s="141">
        <v>124.21121453110327</v>
      </c>
      <c r="J477" s="141"/>
      <c r="K477" s="96"/>
    </row>
    <row r="478" spans="1:11" ht="14.25" customHeight="1">
      <c r="A478" s="154" t="s">
        <v>200</v>
      </c>
      <c r="B478" s="154"/>
      <c r="C478" s="95" t="s">
        <v>199</v>
      </c>
      <c r="D478" s="155">
        <v>8495.34</v>
      </c>
      <c r="E478" s="155"/>
      <c r="F478" s="11"/>
      <c r="G478" s="11"/>
      <c r="H478" s="11">
        <v>4451.3999999999996</v>
      </c>
      <c r="I478" s="141">
        <v>52.398138273453448</v>
      </c>
      <c r="J478" s="141"/>
      <c r="K478" s="96"/>
    </row>
    <row r="479" spans="1:11" ht="14.25" customHeight="1">
      <c r="A479" s="158" t="s">
        <v>198</v>
      </c>
      <c r="B479" s="158"/>
      <c r="C479" s="94" t="s">
        <v>197</v>
      </c>
      <c r="D479" s="157">
        <v>1167.73</v>
      </c>
      <c r="E479" s="157"/>
      <c r="F479" s="7">
        <v>5402</v>
      </c>
      <c r="G479" s="7">
        <v>5402</v>
      </c>
      <c r="H479" s="7">
        <v>2117.8000000000002</v>
      </c>
      <c r="I479" s="138">
        <v>181.36041721973399</v>
      </c>
      <c r="J479" s="138"/>
      <c r="K479" s="93">
        <v>39.203998519067014</v>
      </c>
    </row>
    <row r="480" spans="1:11" ht="14.25" customHeight="1">
      <c r="A480" s="158" t="s">
        <v>196</v>
      </c>
      <c r="B480" s="158"/>
      <c r="C480" s="94" t="s">
        <v>195</v>
      </c>
      <c r="D480" s="157">
        <v>1167.73</v>
      </c>
      <c r="E480" s="157"/>
      <c r="F480" s="7"/>
      <c r="G480" s="7"/>
      <c r="H480" s="7">
        <v>2117.8000000000002</v>
      </c>
      <c r="I480" s="138">
        <v>181.36041721973399</v>
      </c>
      <c r="J480" s="138"/>
      <c r="K480" s="93"/>
    </row>
    <row r="481" spans="1:11" ht="14.25" customHeight="1">
      <c r="A481" s="154" t="s">
        <v>194</v>
      </c>
      <c r="B481" s="154"/>
      <c r="C481" s="95" t="s">
        <v>193</v>
      </c>
      <c r="D481" s="155">
        <v>1137.76</v>
      </c>
      <c r="E481" s="155"/>
      <c r="F481" s="11"/>
      <c r="G481" s="11"/>
      <c r="H481" s="11">
        <v>2035.42</v>
      </c>
      <c r="I481" s="141">
        <v>178.89713120517507</v>
      </c>
      <c r="J481" s="141"/>
      <c r="K481" s="96"/>
    </row>
    <row r="482" spans="1:11" ht="14.25" customHeight="1">
      <c r="A482" s="154" t="s">
        <v>192</v>
      </c>
      <c r="B482" s="154"/>
      <c r="C482" s="95" t="s">
        <v>191</v>
      </c>
      <c r="D482" s="155">
        <v>12</v>
      </c>
      <c r="E482" s="155"/>
      <c r="F482" s="11"/>
      <c r="G482" s="11"/>
      <c r="H482" s="11">
        <v>1.41</v>
      </c>
      <c r="I482" s="141">
        <v>11.75</v>
      </c>
      <c r="J482" s="141"/>
      <c r="K482" s="96"/>
    </row>
    <row r="483" spans="1:11" ht="15" customHeight="1">
      <c r="A483" s="154" t="s">
        <v>190</v>
      </c>
      <c r="B483" s="154"/>
      <c r="C483" s="95" t="s">
        <v>189</v>
      </c>
      <c r="D483" s="155">
        <v>17.920000000000002</v>
      </c>
      <c r="E483" s="155"/>
      <c r="F483" s="11"/>
      <c r="G483" s="11"/>
      <c r="H483" s="11">
        <v>80.84</v>
      </c>
      <c r="I483" s="141">
        <v>451.11607142857144</v>
      </c>
      <c r="J483" s="141"/>
      <c r="K483" s="96"/>
    </row>
    <row r="484" spans="1:11" ht="14.25" customHeight="1">
      <c r="A484" s="154" t="s">
        <v>188</v>
      </c>
      <c r="B484" s="154"/>
      <c r="C484" s="95" t="s">
        <v>187</v>
      </c>
      <c r="D484" s="155">
        <v>0.05</v>
      </c>
      <c r="E484" s="155"/>
      <c r="F484" s="11"/>
      <c r="G484" s="11"/>
      <c r="H484" s="11">
        <v>0.13</v>
      </c>
      <c r="I484" s="141">
        <v>260</v>
      </c>
      <c r="J484" s="141"/>
      <c r="K484" s="96"/>
    </row>
    <row r="485" spans="1:11" ht="26.25" customHeight="1">
      <c r="A485" s="158" t="s">
        <v>172</v>
      </c>
      <c r="B485" s="158"/>
      <c r="C485" s="94" t="s">
        <v>171</v>
      </c>
      <c r="D485" s="157">
        <v>34597.129999999997</v>
      </c>
      <c r="E485" s="157"/>
      <c r="F485" s="7">
        <v>52910</v>
      </c>
      <c r="G485" s="7">
        <v>52910</v>
      </c>
      <c r="H485" s="7">
        <v>53408.58</v>
      </c>
      <c r="I485" s="138">
        <v>154.37286272011579</v>
      </c>
      <c r="J485" s="138"/>
      <c r="K485" s="93">
        <v>100.94231714231715</v>
      </c>
    </row>
    <row r="486" spans="1:11" ht="14.25" customHeight="1">
      <c r="A486" s="158" t="s">
        <v>170</v>
      </c>
      <c r="B486" s="158"/>
      <c r="C486" s="94" t="s">
        <v>169</v>
      </c>
      <c r="D486" s="157">
        <v>34597.129999999997</v>
      </c>
      <c r="E486" s="157"/>
      <c r="F486" s="7"/>
      <c r="G486" s="7"/>
      <c r="H486" s="7">
        <v>53408.58</v>
      </c>
      <c r="I486" s="138">
        <v>154.37286272011579</v>
      </c>
      <c r="J486" s="138"/>
      <c r="K486" s="93"/>
    </row>
    <row r="487" spans="1:11" ht="14.25" customHeight="1">
      <c r="A487" s="154" t="s">
        <v>168</v>
      </c>
      <c r="B487" s="154"/>
      <c r="C487" s="95" t="s">
        <v>167</v>
      </c>
      <c r="D487" s="155">
        <v>34597.129999999997</v>
      </c>
      <c r="E487" s="155"/>
      <c r="F487" s="11"/>
      <c r="G487" s="11"/>
      <c r="H487" s="11">
        <v>53408.58</v>
      </c>
      <c r="I487" s="141">
        <v>154.37286272011579</v>
      </c>
      <c r="J487" s="141"/>
      <c r="K487" s="96"/>
    </row>
    <row r="488" spans="1:11" ht="14.25" customHeight="1">
      <c r="A488" s="156" t="s">
        <v>158</v>
      </c>
      <c r="B488" s="156"/>
      <c r="C488" s="94" t="s">
        <v>157</v>
      </c>
      <c r="D488" s="157">
        <v>120413.87</v>
      </c>
      <c r="E488" s="157"/>
      <c r="F488" s="7">
        <v>133944</v>
      </c>
      <c r="G488" s="7">
        <v>133944</v>
      </c>
      <c r="H488" s="7">
        <v>43594.44</v>
      </c>
      <c r="I488" s="138">
        <v>36.203835986668309</v>
      </c>
      <c r="J488" s="138"/>
      <c r="K488" s="93">
        <v>32.546765812578393</v>
      </c>
    </row>
    <row r="489" spans="1:11" ht="14.25" customHeight="1">
      <c r="A489" s="158" t="s">
        <v>156</v>
      </c>
      <c r="B489" s="158"/>
      <c r="C489" s="94" t="s">
        <v>155</v>
      </c>
      <c r="D489" s="157">
        <v>0</v>
      </c>
      <c r="E489" s="157"/>
      <c r="F489" s="7">
        <v>6636</v>
      </c>
      <c r="G489" s="7">
        <v>6636</v>
      </c>
      <c r="H489" s="7">
        <v>0</v>
      </c>
      <c r="I489" s="138">
        <v>0</v>
      </c>
      <c r="J489" s="138"/>
      <c r="K489" s="93">
        <v>0</v>
      </c>
    </row>
    <row r="490" spans="1:11" ht="14.25" customHeight="1">
      <c r="A490" s="158" t="s">
        <v>148</v>
      </c>
      <c r="B490" s="158"/>
      <c r="C490" s="94" t="s">
        <v>147</v>
      </c>
      <c r="D490" s="157">
        <v>120403.12</v>
      </c>
      <c r="E490" s="157"/>
      <c r="F490" s="7">
        <v>127308</v>
      </c>
      <c r="G490" s="7">
        <v>127308</v>
      </c>
      <c r="H490" s="7">
        <v>43594.44</v>
      </c>
      <c r="I490" s="138">
        <v>36.207068388261035</v>
      </c>
      <c r="J490" s="138"/>
      <c r="K490" s="93">
        <v>34.243284004147419</v>
      </c>
    </row>
    <row r="491" spans="1:11" ht="15" customHeight="1">
      <c r="A491" s="158" t="s">
        <v>139</v>
      </c>
      <c r="B491" s="158"/>
      <c r="C491" s="94" t="s">
        <v>138</v>
      </c>
      <c r="D491" s="157">
        <v>94572.21</v>
      </c>
      <c r="E491" s="157"/>
      <c r="F491" s="7"/>
      <c r="G491" s="7"/>
      <c r="H491" s="7">
        <v>26688.68</v>
      </c>
      <c r="I491" s="138">
        <v>28.220425429415258</v>
      </c>
      <c r="J491" s="138"/>
      <c r="K491" s="93"/>
    </row>
    <row r="492" spans="1:11" ht="14.25" customHeight="1">
      <c r="A492" s="154" t="s">
        <v>137</v>
      </c>
      <c r="B492" s="154"/>
      <c r="C492" s="95" t="s">
        <v>136</v>
      </c>
      <c r="D492" s="155">
        <v>50423.88</v>
      </c>
      <c r="E492" s="155"/>
      <c r="F492" s="11"/>
      <c r="G492" s="11"/>
      <c r="H492" s="11">
        <v>5266.99</v>
      </c>
      <c r="I492" s="141">
        <v>10.445427840935684</v>
      </c>
      <c r="J492" s="141"/>
      <c r="K492" s="96"/>
    </row>
    <row r="493" spans="1:11" ht="14.25" customHeight="1">
      <c r="A493" s="154" t="s">
        <v>135</v>
      </c>
      <c r="B493" s="154"/>
      <c r="C493" s="95" t="s">
        <v>134</v>
      </c>
      <c r="D493" s="155">
        <v>4550.87</v>
      </c>
      <c r="E493" s="155"/>
      <c r="F493" s="11"/>
      <c r="G493" s="11"/>
      <c r="H493" s="11">
        <v>0</v>
      </c>
      <c r="I493" s="141">
        <v>0</v>
      </c>
      <c r="J493" s="141"/>
      <c r="K493" s="96"/>
    </row>
    <row r="494" spans="1:11" ht="14.25" customHeight="1">
      <c r="A494" s="154" t="s">
        <v>133</v>
      </c>
      <c r="B494" s="154"/>
      <c r="C494" s="95" t="s">
        <v>132</v>
      </c>
      <c r="D494" s="155">
        <v>184.51</v>
      </c>
      <c r="E494" s="155"/>
      <c r="F494" s="11"/>
      <c r="G494" s="11"/>
      <c r="H494" s="11">
        <v>5200.8100000000004</v>
      </c>
      <c r="I494" s="141">
        <v>2818.7144328220688</v>
      </c>
      <c r="J494" s="141"/>
      <c r="K494" s="96"/>
    </row>
    <row r="495" spans="1:11" ht="14.25" customHeight="1">
      <c r="A495" s="154" t="s">
        <v>131</v>
      </c>
      <c r="B495" s="154"/>
      <c r="C495" s="95" t="s">
        <v>130</v>
      </c>
      <c r="D495" s="155">
        <v>3101.63</v>
      </c>
      <c r="E495" s="155"/>
      <c r="F495" s="11"/>
      <c r="G495" s="11"/>
      <c r="H495" s="11">
        <v>0</v>
      </c>
      <c r="I495" s="141">
        <v>0</v>
      </c>
      <c r="J495" s="141"/>
      <c r="K495" s="96"/>
    </row>
    <row r="496" spans="1:11" ht="15" customHeight="1">
      <c r="A496" s="154" t="s">
        <v>129</v>
      </c>
      <c r="B496" s="154"/>
      <c r="C496" s="95" t="s">
        <v>128</v>
      </c>
      <c r="D496" s="155">
        <v>8715.74</v>
      </c>
      <c r="E496" s="155"/>
      <c r="F496" s="11"/>
      <c r="G496" s="11"/>
      <c r="H496" s="11">
        <v>815.38</v>
      </c>
      <c r="I496" s="141">
        <v>9.3552584175296651</v>
      </c>
      <c r="J496" s="141"/>
      <c r="K496" s="96"/>
    </row>
    <row r="497" spans="1:11" ht="14.25" customHeight="1">
      <c r="A497" s="154" t="s">
        <v>125</v>
      </c>
      <c r="B497" s="154"/>
      <c r="C497" s="95" t="s">
        <v>124</v>
      </c>
      <c r="D497" s="155">
        <v>27595.58</v>
      </c>
      <c r="E497" s="155"/>
      <c r="F497" s="11"/>
      <c r="G497" s="11"/>
      <c r="H497" s="11">
        <v>15405.5</v>
      </c>
      <c r="I497" s="141">
        <v>55.825969231304434</v>
      </c>
      <c r="J497" s="141"/>
      <c r="K497" s="96"/>
    </row>
    <row r="498" spans="1:11" ht="14.25" customHeight="1">
      <c r="A498" s="158" t="s">
        <v>119</v>
      </c>
      <c r="B498" s="158"/>
      <c r="C498" s="94" t="s">
        <v>118</v>
      </c>
      <c r="D498" s="157">
        <v>25085.89</v>
      </c>
      <c r="E498" s="157"/>
      <c r="F498" s="7"/>
      <c r="G498" s="7"/>
      <c r="H498" s="7">
        <v>15557.82</v>
      </c>
      <c r="I498" s="138">
        <v>62.018210236910065</v>
      </c>
      <c r="J498" s="138"/>
      <c r="K498" s="93"/>
    </row>
    <row r="499" spans="1:11" ht="14.25" customHeight="1">
      <c r="A499" s="154" t="s">
        <v>117</v>
      </c>
      <c r="B499" s="154"/>
      <c r="C499" s="95" t="s">
        <v>116</v>
      </c>
      <c r="D499" s="155">
        <v>25085.89</v>
      </c>
      <c r="E499" s="155"/>
      <c r="F499" s="11"/>
      <c r="G499" s="11"/>
      <c r="H499" s="11">
        <v>15557.82</v>
      </c>
      <c r="I499" s="141">
        <v>62.018210236910065</v>
      </c>
      <c r="J499" s="141"/>
      <c r="K499" s="96"/>
    </row>
    <row r="500" spans="1:11" ht="14.25" customHeight="1">
      <c r="A500" s="158" t="s">
        <v>115</v>
      </c>
      <c r="B500" s="158"/>
      <c r="C500" s="94" t="s">
        <v>114</v>
      </c>
      <c r="D500" s="157">
        <v>745.02</v>
      </c>
      <c r="E500" s="157"/>
      <c r="F500" s="7"/>
      <c r="G500" s="7"/>
      <c r="H500" s="7">
        <v>1347.94</v>
      </c>
      <c r="I500" s="138">
        <v>180.92668653190518</v>
      </c>
      <c r="J500" s="138"/>
      <c r="K500" s="93"/>
    </row>
    <row r="501" spans="1:11" ht="15" customHeight="1">
      <c r="A501" s="154" t="s">
        <v>113</v>
      </c>
      <c r="B501" s="154"/>
      <c r="C501" s="95" t="s">
        <v>112</v>
      </c>
      <c r="D501" s="155">
        <v>745.02</v>
      </c>
      <c r="E501" s="155"/>
      <c r="F501" s="11"/>
      <c r="G501" s="11"/>
      <c r="H501" s="11">
        <v>1347.94</v>
      </c>
      <c r="I501" s="141">
        <v>180.92668653190518</v>
      </c>
      <c r="J501" s="141"/>
      <c r="K501" s="96"/>
    </row>
    <row r="502" spans="1:11" ht="14.25" customHeight="1">
      <c r="A502" s="158" t="s">
        <v>109</v>
      </c>
      <c r="B502" s="158"/>
      <c r="C502" s="94" t="s">
        <v>108</v>
      </c>
      <c r="D502" s="157">
        <v>10.75</v>
      </c>
      <c r="E502" s="157"/>
      <c r="F502" s="7">
        <v>0</v>
      </c>
      <c r="G502" s="7">
        <v>0</v>
      </c>
      <c r="H502" s="7">
        <v>0</v>
      </c>
      <c r="I502" s="138">
        <v>0</v>
      </c>
      <c r="J502" s="138"/>
      <c r="K502" s="93">
        <v>0</v>
      </c>
    </row>
    <row r="503" spans="1:11" ht="14.25" customHeight="1">
      <c r="A503" s="158" t="s">
        <v>107</v>
      </c>
      <c r="B503" s="158"/>
      <c r="C503" s="94" t="s">
        <v>105</v>
      </c>
      <c r="D503" s="157">
        <v>10.75</v>
      </c>
      <c r="E503" s="157"/>
      <c r="F503" s="7"/>
      <c r="G503" s="7"/>
      <c r="H503" s="7">
        <v>0</v>
      </c>
      <c r="I503" s="138">
        <v>0</v>
      </c>
      <c r="J503" s="138"/>
      <c r="K503" s="93"/>
    </row>
    <row r="504" spans="1:11" ht="14.25" customHeight="1">
      <c r="A504" s="154" t="s">
        <v>106</v>
      </c>
      <c r="B504" s="154"/>
      <c r="C504" s="95" t="s">
        <v>105</v>
      </c>
      <c r="D504" s="155">
        <v>10.75</v>
      </c>
      <c r="E504" s="155"/>
      <c r="F504" s="11"/>
      <c r="G504" s="11"/>
      <c r="H504" s="11">
        <v>0</v>
      </c>
      <c r="I504" s="141">
        <v>0</v>
      </c>
      <c r="J504" s="141"/>
      <c r="K504" s="96"/>
    </row>
    <row r="505" spans="1:11" ht="14.25" customHeight="1">
      <c r="A505" s="160" t="s">
        <v>93</v>
      </c>
      <c r="B505" s="160"/>
      <c r="C505" s="21" t="s">
        <v>92</v>
      </c>
      <c r="D505" s="161">
        <v>0</v>
      </c>
      <c r="E505" s="161"/>
      <c r="F505" s="15">
        <v>0</v>
      </c>
      <c r="G505" s="15">
        <v>0</v>
      </c>
      <c r="H505" s="15">
        <v>121455.17</v>
      </c>
      <c r="I505" s="143">
        <v>0</v>
      </c>
      <c r="J505" s="143"/>
      <c r="K505" s="97">
        <v>0</v>
      </c>
    </row>
    <row r="506" spans="1:11" ht="15" customHeight="1">
      <c r="A506" s="156" t="s">
        <v>284</v>
      </c>
      <c r="B506" s="156"/>
      <c r="C506" s="94" t="s">
        <v>283</v>
      </c>
      <c r="D506" s="157">
        <v>0</v>
      </c>
      <c r="E506" s="157"/>
      <c r="F506" s="7">
        <v>0</v>
      </c>
      <c r="G506" s="7">
        <v>0</v>
      </c>
      <c r="H506" s="7">
        <v>119835.12</v>
      </c>
      <c r="I506" s="138">
        <v>0</v>
      </c>
      <c r="J506" s="138"/>
      <c r="K506" s="93">
        <v>0</v>
      </c>
    </row>
    <row r="507" spans="1:11" ht="14.25" customHeight="1">
      <c r="A507" s="158" t="s">
        <v>97</v>
      </c>
      <c r="B507" s="158"/>
      <c r="C507" s="94" t="s">
        <v>282</v>
      </c>
      <c r="D507" s="157">
        <v>0</v>
      </c>
      <c r="E507" s="157"/>
      <c r="F507" s="7">
        <v>0</v>
      </c>
      <c r="G507" s="7">
        <v>0</v>
      </c>
      <c r="H507" s="7">
        <v>63291.07</v>
      </c>
      <c r="I507" s="138">
        <v>0</v>
      </c>
      <c r="J507" s="138"/>
      <c r="K507" s="93">
        <v>0</v>
      </c>
    </row>
    <row r="508" spans="1:11" ht="14.25" customHeight="1">
      <c r="A508" s="158" t="s">
        <v>281</v>
      </c>
      <c r="B508" s="158"/>
      <c r="C508" s="94" t="s">
        <v>280</v>
      </c>
      <c r="D508" s="157">
        <v>0</v>
      </c>
      <c r="E508" s="157"/>
      <c r="F508" s="7"/>
      <c r="G508" s="7"/>
      <c r="H508" s="7">
        <v>54327.1</v>
      </c>
      <c r="I508" s="138">
        <v>0</v>
      </c>
      <c r="J508" s="138"/>
      <c r="K508" s="93"/>
    </row>
    <row r="509" spans="1:11" ht="14.25" customHeight="1">
      <c r="A509" s="154" t="s">
        <v>275</v>
      </c>
      <c r="B509" s="154"/>
      <c r="C509" s="95" t="s">
        <v>274</v>
      </c>
      <c r="D509" s="155">
        <v>0</v>
      </c>
      <c r="E509" s="155"/>
      <c r="F509" s="11"/>
      <c r="G509" s="11"/>
      <c r="H509" s="11">
        <v>54327.1</v>
      </c>
      <c r="I509" s="141">
        <v>0</v>
      </c>
      <c r="J509" s="141"/>
      <c r="K509" s="96"/>
    </row>
    <row r="510" spans="1:11" ht="14.25" customHeight="1">
      <c r="A510" s="158" t="s">
        <v>268</v>
      </c>
      <c r="B510" s="158"/>
      <c r="C510" s="94" t="s">
        <v>267</v>
      </c>
      <c r="D510" s="157">
        <v>0</v>
      </c>
      <c r="E510" s="157"/>
      <c r="F510" s="7"/>
      <c r="G510" s="7"/>
      <c r="H510" s="7">
        <v>8963.9699999999993</v>
      </c>
      <c r="I510" s="138">
        <v>0</v>
      </c>
      <c r="J510" s="138"/>
      <c r="K510" s="93"/>
    </row>
    <row r="511" spans="1:11" ht="15" customHeight="1">
      <c r="A511" s="154" t="s">
        <v>266</v>
      </c>
      <c r="B511" s="154"/>
      <c r="C511" s="95" t="s">
        <v>265</v>
      </c>
      <c r="D511" s="155">
        <v>0</v>
      </c>
      <c r="E511" s="155"/>
      <c r="F511" s="11"/>
      <c r="G511" s="11"/>
      <c r="H511" s="11">
        <v>8963.9699999999993</v>
      </c>
      <c r="I511" s="141">
        <v>0</v>
      </c>
      <c r="J511" s="141"/>
      <c r="K511" s="96"/>
    </row>
    <row r="512" spans="1:11" ht="14.25" customHeight="1">
      <c r="A512" s="158" t="s">
        <v>262</v>
      </c>
      <c r="B512" s="158"/>
      <c r="C512" s="94" t="s">
        <v>261</v>
      </c>
      <c r="D512" s="157">
        <v>0</v>
      </c>
      <c r="E512" s="157"/>
      <c r="F512" s="7">
        <v>0</v>
      </c>
      <c r="G512" s="7">
        <v>0</v>
      </c>
      <c r="H512" s="7">
        <v>56533.05</v>
      </c>
      <c r="I512" s="138">
        <v>0</v>
      </c>
      <c r="J512" s="138"/>
      <c r="K512" s="93">
        <v>0</v>
      </c>
    </row>
    <row r="513" spans="1:11" ht="14.25" customHeight="1">
      <c r="A513" s="158" t="s">
        <v>260</v>
      </c>
      <c r="B513" s="158"/>
      <c r="C513" s="94" t="s">
        <v>259</v>
      </c>
      <c r="D513" s="157">
        <v>0</v>
      </c>
      <c r="E513" s="157"/>
      <c r="F513" s="7"/>
      <c r="G513" s="7"/>
      <c r="H513" s="7">
        <v>2998.21</v>
      </c>
      <c r="I513" s="138">
        <v>0</v>
      </c>
      <c r="J513" s="138"/>
      <c r="K513" s="93"/>
    </row>
    <row r="514" spans="1:11" ht="14.25" customHeight="1">
      <c r="A514" s="154" t="s">
        <v>258</v>
      </c>
      <c r="B514" s="154"/>
      <c r="C514" s="95" t="s">
        <v>257</v>
      </c>
      <c r="D514" s="155">
        <v>0</v>
      </c>
      <c r="E514" s="155"/>
      <c r="F514" s="11"/>
      <c r="G514" s="11"/>
      <c r="H514" s="11">
        <v>2606.04</v>
      </c>
      <c r="I514" s="141">
        <v>0</v>
      </c>
      <c r="J514" s="141"/>
      <c r="K514" s="96"/>
    </row>
    <row r="515" spans="1:11" ht="14.25" customHeight="1">
      <c r="A515" s="154" t="s">
        <v>254</v>
      </c>
      <c r="B515" s="154"/>
      <c r="C515" s="95" t="s">
        <v>253</v>
      </c>
      <c r="D515" s="155">
        <v>0</v>
      </c>
      <c r="E515" s="155"/>
      <c r="F515" s="11"/>
      <c r="G515" s="11"/>
      <c r="H515" s="11">
        <v>392.17</v>
      </c>
      <c r="I515" s="141">
        <v>0</v>
      </c>
      <c r="J515" s="141"/>
      <c r="K515" s="96"/>
    </row>
    <row r="516" spans="1:11" ht="15" customHeight="1">
      <c r="A516" s="158" t="s">
        <v>250</v>
      </c>
      <c r="B516" s="158"/>
      <c r="C516" s="94" t="s">
        <v>249</v>
      </c>
      <c r="D516" s="157">
        <v>0</v>
      </c>
      <c r="E516" s="157"/>
      <c r="F516" s="7"/>
      <c r="G516" s="7"/>
      <c r="H516" s="7">
        <v>244.25</v>
      </c>
      <c r="I516" s="138">
        <v>0</v>
      </c>
      <c r="J516" s="138"/>
      <c r="K516" s="93"/>
    </row>
    <row r="517" spans="1:11" ht="14.25" customHeight="1">
      <c r="A517" s="154" t="s">
        <v>244</v>
      </c>
      <c r="B517" s="154"/>
      <c r="C517" s="95" t="s">
        <v>243</v>
      </c>
      <c r="D517" s="155">
        <v>0</v>
      </c>
      <c r="E517" s="155"/>
      <c r="F517" s="11"/>
      <c r="G517" s="11"/>
      <c r="H517" s="11">
        <v>244.25</v>
      </c>
      <c r="I517" s="141">
        <v>0</v>
      </c>
      <c r="J517" s="141"/>
      <c r="K517" s="96"/>
    </row>
    <row r="518" spans="1:11" ht="14.25" customHeight="1">
      <c r="A518" s="158" t="s">
        <v>236</v>
      </c>
      <c r="B518" s="158"/>
      <c r="C518" s="94" t="s">
        <v>235</v>
      </c>
      <c r="D518" s="157">
        <v>0</v>
      </c>
      <c r="E518" s="157"/>
      <c r="F518" s="7"/>
      <c r="G518" s="7"/>
      <c r="H518" s="7">
        <v>53290.59</v>
      </c>
      <c r="I518" s="138">
        <v>0</v>
      </c>
      <c r="J518" s="138"/>
      <c r="K518" s="93"/>
    </row>
    <row r="519" spans="1:11" ht="14.25" customHeight="1">
      <c r="A519" s="154" t="s">
        <v>226</v>
      </c>
      <c r="B519" s="154"/>
      <c r="C519" s="95" t="s">
        <v>225</v>
      </c>
      <c r="D519" s="155">
        <v>0</v>
      </c>
      <c r="E519" s="155"/>
      <c r="F519" s="11"/>
      <c r="G519" s="11"/>
      <c r="H519" s="11">
        <v>640</v>
      </c>
      <c r="I519" s="141">
        <v>0</v>
      </c>
      <c r="J519" s="141"/>
      <c r="K519" s="96"/>
    </row>
    <row r="520" spans="1:11" ht="14.25" customHeight="1">
      <c r="A520" s="154" t="s">
        <v>222</v>
      </c>
      <c r="B520" s="154"/>
      <c r="C520" s="95" t="s">
        <v>221</v>
      </c>
      <c r="D520" s="155">
        <v>0</v>
      </c>
      <c r="E520" s="155"/>
      <c r="F520" s="11"/>
      <c r="G520" s="11"/>
      <c r="H520" s="11">
        <v>52634.34</v>
      </c>
      <c r="I520" s="141">
        <v>0</v>
      </c>
      <c r="J520" s="141"/>
      <c r="K520" s="96"/>
    </row>
    <row r="521" spans="1:11" ht="15" customHeight="1">
      <c r="A521" s="154" t="s">
        <v>218</v>
      </c>
      <c r="B521" s="154"/>
      <c r="C521" s="95" t="s">
        <v>217</v>
      </c>
      <c r="D521" s="155">
        <v>0</v>
      </c>
      <c r="E521" s="155"/>
      <c r="F521" s="11"/>
      <c r="G521" s="11"/>
      <c r="H521" s="11">
        <v>16.25</v>
      </c>
      <c r="I521" s="141">
        <v>0</v>
      </c>
      <c r="J521" s="141"/>
      <c r="K521" s="96"/>
    </row>
    <row r="522" spans="1:11" ht="14.25" customHeight="1">
      <c r="A522" s="158" t="s">
        <v>198</v>
      </c>
      <c r="B522" s="158"/>
      <c r="C522" s="94" t="s">
        <v>197</v>
      </c>
      <c r="D522" s="157">
        <v>0</v>
      </c>
      <c r="E522" s="157"/>
      <c r="F522" s="7">
        <v>0</v>
      </c>
      <c r="G522" s="7">
        <v>0</v>
      </c>
      <c r="H522" s="7">
        <v>11</v>
      </c>
      <c r="I522" s="138">
        <v>0</v>
      </c>
      <c r="J522" s="138"/>
      <c r="K522" s="93">
        <v>0</v>
      </c>
    </row>
    <row r="523" spans="1:11" ht="14.25" customHeight="1">
      <c r="A523" s="158" t="s">
        <v>196</v>
      </c>
      <c r="B523" s="158"/>
      <c r="C523" s="94" t="s">
        <v>195</v>
      </c>
      <c r="D523" s="157">
        <v>0</v>
      </c>
      <c r="E523" s="157"/>
      <c r="F523" s="7"/>
      <c r="G523" s="7"/>
      <c r="H523" s="7">
        <v>11</v>
      </c>
      <c r="I523" s="138">
        <v>0</v>
      </c>
      <c r="J523" s="138"/>
      <c r="K523" s="93"/>
    </row>
    <row r="524" spans="1:11" ht="14.25" customHeight="1">
      <c r="A524" s="154" t="s">
        <v>194</v>
      </c>
      <c r="B524" s="154"/>
      <c r="C524" s="95" t="s">
        <v>193</v>
      </c>
      <c r="D524" s="155">
        <v>0</v>
      </c>
      <c r="E524" s="155"/>
      <c r="F524" s="11"/>
      <c r="G524" s="11"/>
      <c r="H524" s="11">
        <v>11</v>
      </c>
      <c r="I524" s="141">
        <v>0</v>
      </c>
      <c r="J524" s="141"/>
      <c r="K524" s="96"/>
    </row>
    <row r="525" spans="1:11" ht="14.25" customHeight="1">
      <c r="A525" s="156" t="s">
        <v>158</v>
      </c>
      <c r="B525" s="156"/>
      <c r="C525" s="94" t="s">
        <v>157</v>
      </c>
      <c r="D525" s="157">
        <v>0</v>
      </c>
      <c r="E525" s="157"/>
      <c r="F525" s="7">
        <v>0</v>
      </c>
      <c r="G525" s="7">
        <v>0</v>
      </c>
      <c r="H525" s="7">
        <v>1620.05</v>
      </c>
      <c r="I525" s="138">
        <v>0</v>
      </c>
      <c r="J525" s="138"/>
      <c r="K525" s="93">
        <v>0</v>
      </c>
    </row>
    <row r="526" spans="1:11" ht="15" customHeight="1">
      <c r="A526" s="158" t="s">
        <v>148</v>
      </c>
      <c r="B526" s="158"/>
      <c r="C526" s="94" t="s">
        <v>147</v>
      </c>
      <c r="D526" s="157">
        <v>0</v>
      </c>
      <c r="E526" s="157"/>
      <c r="F526" s="7">
        <v>0</v>
      </c>
      <c r="G526" s="7">
        <v>0</v>
      </c>
      <c r="H526" s="7">
        <v>1620.05</v>
      </c>
      <c r="I526" s="138">
        <v>0</v>
      </c>
      <c r="J526" s="138"/>
      <c r="K526" s="93">
        <v>0</v>
      </c>
    </row>
    <row r="527" spans="1:11" ht="14.25" customHeight="1">
      <c r="A527" s="158" t="s">
        <v>139</v>
      </c>
      <c r="B527" s="158"/>
      <c r="C527" s="94" t="s">
        <v>138</v>
      </c>
      <c r="D527" s="157">
        <v>0</v>
      </c>
      <c r="E527" s="157"/>
      <c r="F527" s="7"/>
      <c r="G527" s="7"/>
      <c r="H527" s="7">
        <v>1620.05</v>
      </c>
      <c r="I527" s="138">
        <v>0</v>
      </c>
      <c r="J527" s="138"/>
      <c r="K527" s="93"/>
    </row>
    <row r="528" spans="1:11" ht="14.25" customHeight="1">
      <c r="A528" s="154" t="s">
        <v>137</v>
      </c>
      <c r="B528" s="154"/>
      <c r="C528" s="95" t="s">
        <v>136</v>
      </c>
      <c r="D528" s="155">
        <v>0</v>
      </c>
      <c r="E528" s="155"/>
      <c r="F528" s="11"/>
      <c r="G528" s="11"/>
      <c r="H528" s="11">
        <v>1620.05</v>
      </c>
      <c r="I528" s="141">
        <v>0</v>
      </c>
      <c r="J528" s="141"/>
      <c r="K528" s="96"/>
    </row>
    <row r="529" spans="1:11" ht="14.25" customHeight="1">
      <c r="A529" s="160" t="s">
        <v>91</v>
      </c>
      <c r="B529" s="160"/>
      <c r="C529" s="21" t="s">
        <v>90</v>
      </c>
      <c r="D529" s="161">
        <v>631600.43999999994</v>
      </c>
      <c r="E529" s="161"/>
      <c r="F529" s="15">
        <v>589961</v>
      </c>
      <c r="G529" s="15">
        <v>589961</v>
      </c>
      <c r="H529" s="15">
        <v>1127539.6200000001</v>
      </c>
      <c r="I529" s="143">
        <v>178.52103142930045</v>
      </c>
      <c r="J529" s="143"/>
      <c r="K529" s="97">
        <v>191.1210435944071</v>
      </c>
    </row>
    <row r="530" spans="1:11" ht="14.25" customHeight="1">
      <c r="A530" s="156" t="s">
        <v>284</v>
      </c>
      <c r="B530" s="156"/>
      <c r="C530" s="94" t="s">
        <v>283</v>
      </c>
      <c r="D530" s="157">
        <v>619505.18999999994</v>
      </c>
      <c r="E530" s="157"/>
      <c r="F530" s="7">
        <v>556328</v>
      </c>
      <c r="G530" s="7">
        <v>556328</v>
      </c>
      <c r="H530" s="7">
        <v>1074377.6399999999</v>
      </c>
      <c r="I530" s="138">
        <v>173.42512336337327</v>
      </c>
      <c r="J530" s="138"/>
      <c r="K530" s="93">
        <v>193.11946190017397</v>
      </c>
    </row>
    <row r="531" spans="1:11" ht="15" customHeight="1">
      <c r="A531" s="158" t="s">
        <v>97</v>
      </c>
      <c r="B531" s="158"/>
      <c r="C531" s="94" t="s">
        <v>282</v>
      </c>
      <c r="D531" s="157">
        <v>277646.59999999998</v>
      </c>
      <c r="E531" s="157"/>
      <c r="F531" s="7">
        <v>253719</v>
      </c>
      <c r="G531" s="7">
        <v>253719</v>
      </c>
      <c r="H531" s="7">
        <v>401091.85</v>
      </c>
      <c r="I531" s="138">
        <v>144.46128639788853</v>
      </c>
      <c r="J531" s="138"/>
      <c r="K531" s="93">
        <v>158.08506655000215</v>
      </c>
    </row>
    <row r="532" spans="1:11" ht="14.25" customHeight="1">
      <c r="A532" s="158" t="s">
        <v>281</v>
      </c>
      <c r="B532" s="158"/>
      <c r="C532" s="94" t="s">
        <v>280</v>
      </c>
      <c r="D532" s="157">
        <v>232143.13</v>
      </c>
      <c r="E532" s="157"/>
      <c r="F532" s="7"/>
      <c r="G532" s="7"/>
      <c r="H532" s="7">
        <v>337856.48</v>
      </c>
      <c r="I532" s="138">
        <v>145.53800493686805</v>
      </c>
      <c r="J532" s="138"/>
      <c r="K532" s="93"/>
    </row>
    <row r="533" spans="1:11" ht="14.25" customHeight="1">
      <c r="A533" s="154" t="s">
        <v>279</v>
      </c>
      <c r="B533" s="154"/>
      <c r="C533" s="95" t="s">
        <v>278</v>
      </c>
      <c r="D533" s="155">
        <v>222017.1</v>
      </c>
      <c r="E533" s="155"/>
      <c r="F533" s="11"/>
      <c r="G533" s="11"/>
      <c r="H533" s="11">
        <v>261650.38</v>
      </c>
      <c r="I533" s="141">
        <v>117.8514537844157</v>
      </c>
      <c r="J533" s="141"/>
      <c r="K533" s="96"/>
    </row>
    <row r="534" spans="1:11" ht="15" customHeight="1">
      <c r="A534" s="154" t="s">
        <v>277</v>
      </c>
      <c r="B534" s="154"/>
      <c r="C534" s="95" t="s">
        <v>276</v>
      </c>
      <c r="D534" s="155">
        <v>0</v>
      </c>
      <c r="E534" s="155"/>
      <c r="F534" s="11"/>
      <c r="G534" s="11"/>
      <c r="H534" s="11">
        <v>3281.25</v>
      </c>
      <c r="I534" s="141">
        <v>0</v>
      </c>
      <c r="J534" s="141"/>
      <c r="K534" s="96"/>
    </row>
    <row r="535" spans="1:11" ht="14.25" customHeight="1">
      <c r="A535" s="154" t="s">
        <v>275</v>
      </c>
      <c r="B535" s="154"/>
      <c r="C535" s="95" t="s">
        <v>274</v>
      </c>
      <c r="D535" s="155">
        <v>10126.030000000001</v>
      </c>
      <c r="E535" s="155"/>
      <c r="F535" s="11"/>
      <c r="G535" s="11"/>
      <c r="H535" s="11">
        <v>72924.850000000006</v>
      </c>
      <c r="I535" s="141">
        <v>720.17217013972902</v>
      </c>
      <c r="J535" s="141"/>
      <c r="K535" s="96"/>
    </row>
    <row r="536" spans="1:11" ht="14.25" customHeight="1">
      <c r="A536" s="158" t="s">
        <v>271</v>
      </c>
      <c r="B536" s="158"/>
      <c r="C536" s="94" t="s">
        <v>269</v>
      </c>
      <c r="D536" s="157">
        <v>7200</v>
      </c>
      <c r="E536" s="157"/>
      <c r="F536" s="7"/>
      <c r="G536" s="7"/>
      <c r="H536" s="7">
        <v>7548.86</v>
      </c>
      <c r="I536" s="138">
        <v>104.84527777777777</v>
      </c>
      <c r="J536" s="138"/>
      <c r="K536" s="93"/>
    </row>
    <row r="537" spans="1:11" ht="14.25" customHeight="1">
      <c r="A537" s="154" t="s">
        <v>270</v>
      </c>
      <c r="B537" s="154"/>
      <c r="C537" s="95" t="s">
        <v>269</v>
      </c>
      <c r="D537" s="155">
        <v>7200</v>
      </c>
      <c r="E537" s="155"/>
      <c r="F537" s="11"/>
      <c r="G537" s="11"/>
      <c r="H537" s="11">
        <v>7548.86</v>
      </c>
      <c r="I537" s="141">
        <v>104.84527777777777</v>
      </c>
      <c r="J537" s="141"/>
      <c r="K537" s="96"/>
    </row>
    <row r="538" spans="1:11" ht="14.25" customHeight="1">
      <c r="A538" s="158" t="s">
        <v>268</v>
      </c>
      <c r="B538" s="158"/>
      <c r="C538" s="94" t="s">
        <v>267</v>
      </c>
      <c r="D538" s="157">
        <v>38303.47</v>
      </c>
      <c r="E538" s="157"/>
      <c r="F538" s="7"/>
      <c r="G538" s="7"/>
      <c r="H538" s="7">
        <v>55686.51</v>
      </c>
      <c r="I538" s="138">
        <v>145.38241574457874</v>
      </c>
      <c r="J538" s="138"/>
      <c r="K538" s="93"/>
    </row>
    <row r="539" spans="1:11" ht="15" customHeight="1">
      <c r="A539" s="154" t="s">
        <v>266</v>
      </c>
      <c r="B539" s="154"/>
      <c r="C539" s="95" t="s">
        <v>265</v>
      </c>
      <c r="D539" s="155">
        <v>38303.47</v>
      </c>
      <c r="E539" s="155"/>
      <c r="F539" s="11"/>
      <c r="G539" s="11"/>
      <c r="H539" s="11">
        <v>55686.51</v>
      </c>
      <c r="I539" s="141">
        <v>145.38241574457874</v>
      </c>
      <c r="J539" s="141"/>
      <c r="K539" s="96"/>
    </row>
    <row r="540" spans="1:11" ht="14.25" customHeight="1">
      <c r="A540" s="158" t="s">
        <v>262</v>
      </c>
      <c r="B540" s="158"/>
      <c r="C540" s="94" t="s">
        <v>261</v>
      </c>
      <c r="D540" s="157">
        <v>333048.71999999997</v>
      </c>
      <c r="E540" s="157"/>
      <c r="F540" s="7">
        <v>286534</v>
      </c>
      <c r="G540" s="7">
        <v>286534</v>
      </c>
      <c r="H540" s="7">
        <v>641485.25</v>
      </c>
      <c r="I540" s="138">
        <v>192.61003315070539</v>
      </c>
      <c r="J540" s="138"/>
      <c r="K540" s="93">
        <v>223.87753285822973</v>
      </c>
    </row>
    <row r="541" spans="1:11" ht="14.25" customHeight="1">
      <c r="A541" s="158" t="s">
        <v>260</v>
      </c>
      <c r="B541" s="158"/>
      <c r="C541" s="94" t="s">
        <v>259</v>
      </c>
      <c r="D541" s="157">
        <v>97292.41</v>
      </c>
      <c r="E541" s="157"/>
      <c r="F541" s="7"/>
      <c r="G541" s="7"/>
      <c r="H541" s="7">
        <v>80573.03</v>
      </c>
      <c r="I541" s="138">
        <v>82.815329582235648</v>
      </c>
      <c r="J541" s="138"/>
      <c r="K541" s="93"/>
    </row>
    <row r="542" spans="1:11" ht="15" customHeight="1">
      <c r="A542" s="154" t="s">
        <v>258</v>
      </c>
      <c r="B542" s="154"/>
      <c r="C542" s="95" t="s">
        <v>257</v>
      </c>
      <c r="D542" s="155">
        <v>82434.8</v>
      </c>
      <c r="E542" s="155"/>
      <c r="F542" s="11"/>
      <c r="G542" s="11"/>
      <c r="H542" s="11">
        <v>62154.63</v>
      </c>
      <c r="I542" s="141">
        <v>75.39853314376937</v>
      </c>
      <c r="J542" s="141"/>
      <c r="K542" s="96"/>
    </row>
    <row r="543" spans="1:11" ht="14.25" customHeight="1">
      <c r="A543" s="154" t="s">
        <v>256</v>
      </c>
      <c r="B543" s="154"/>
      <c r="C543" s="95" t="s">
        <v>255</v>
      </c>
      <c r="D543" s="155">
        <v>4481.3900000000003</v>
      </c>
      <c r="E543" s="155"/>
      <c r="F543" s="11"/>
      <c r="G543" s="11"/>
      <c r="H543" s="11">
        <v>7935.45</v>
      </c>
      <c r="I543" s="141">
        <v>177.07563947792983</v>
      </c>
      <c r="J543" s="141"/>
      <c r="K543" s="96"/>
    </row>
    <row r="544" spans="1:11" ht="14.25" customHeight="1">
      <c r="A544" s="154" t="s">
        <v>254</v>
      </c>
      <c r="B544" s="154"/>
      <c r="C544" s="95" t="s">
        <v>253</v>
      </c>
      <c r="D544" s="155">
        <v>10376.219999999999</v>
      </c>
      <c r="E544" s="155"/>
      <c r="F544" s="11"/>
      <c r="G544" s="11"/>
      <c r="H544" s="11">
        <v>6354.78</v>
      </c>
      <c r="I544" s="141">
        <v>61.243689898633612</v>
      </c>
      <c r="J544" s="141"/>
      <c r="K544" s="96"/>
    </row>
    <row r="545" spans="1:11" ht="14.25" customHeight="1">
      <c r="A545" s="154" t="s">
        <v>252</v>
      </c>
      <c r="B545" s="154"/>
      <c r="C545" s="95" t="s">
        <v>251</v>
      </c>
      <c r="D545" s="155">
        <v>0</v>
      </c>
      <c r="E545" s="155"/>
      <c r="F545" s="11"/>
      <c r="G545" s="11"/>
      <c r="H545" s="11">
        <v>4128.17</v>
      </c>
      <c r="I545" s="141">
        <v>0</v>
      </c>
      <c r="J545" s="141"/>
      <c r="K545" s="96"/>
    </row>
    <row r="546" spans="1:11" ht="14.25" customHeight="1">
      <c r="A546" s="158" t="s">
        <v>250</v>
      </c>
      <c r="B546" s="158"/>
      <c r="C546" s="94" t="s">
        <v>249</v>
      </c>
      <c r="D546" s="157">
        <v>6429.82</v>
      </c>
      <c r="E546" s="157"/>
      <c r="F546" s="7"/>
      <c r="G546" s="7"/>
      <c r="H546" s="7">
        <v>15712</v>
      </c>
      <c r="I546" s="138">
        <v>244.36142846922615</v>
      </c>
      <c r="J546" s="138"/>
      <c r="K546" s="93"/>
    </row>
    <row r="547" spans="1:11" ht="15" customHeight="1">
      <c r="A547" s="154" t="s">
        <v>248</v>
      </c>
      <c r="B547" s="154"/>
      <c r="C547" s="95" t="s">
        <v>247</v>
      </c>
      <c r="D547" s="155">
        <v>1501.6</v>
      </c>
      <c r="E547" s="155"/>
      <c r="F547" s="11"/>
      <c r="G547" s="11"/>
      <c r="H547" s="11">
        <v>13591.72</v>
      </c>
      <c r="I547" s="141">
        <v>905.14917421417147</v>
      </c>
      <c r="J547" s="141"/>
      <c r="K547" s="96"/>
    </row>
    <row r="548" spans="1:11" ht="14.25" customHeight="1">
      <c r="A548" s="154" t="s">
        <v>246</v>
      </c>
      <c r="B548" s="154"/>
      <c r="C548" s="95" t="s">
        <v>245</v>
      </c>
      <c r="D548" s="155">
        <v>880</v>
      </c>
      <c r="E548" s="155"/>
      <c r="F548" s="11"/>
      <c r="G548" s="11"/>
      <c r="H548" s="11">
        <v>0</v>
      </c>
      <c r="I548" s="141">
        <v>0</v>
      </c>
      <c r="J548" s="141"/>
      <c r="K548" s="96"/>
    </row>
    <row r="549" spans="1:11" ht="14.25" customHeight="1">
      <c r="A549" s="154" t="s">
        <v>244</v>
      </c>
      <c r="B549" s="154"/>
      <c r="C549" s="95" t="s">
        <v>243</v>
      </c>
      <c r="D549" s="155">
        <v>2485.9</v>
      </c>
      <c r="E549" s="155"/>
      <c r="F549" s="11"/>
      <c r="G549" s="11"/>
      <c r="H549" s="11">
        <v>1742.49</v>
      </c>
      <c r="I549" s="141">
        <v>70.094935435858247</v>
      </c>
      <c r="J549" s="141"/>
      <c r="K549" s="96"/>
    </row>
    <row r="550" spans="1:11" ht="14.25" customHeight="1">
      <c r="A550" s="154" t="s">
        <v>242</v>
      </c>
      <c r="B550" s="154"/>
      <c r="C550" s="95" t="s">
        <v>241</v>
      </c>
      <c r="D550" s="155">
        <v>247.24</v>
      </c>
      <c r="E550" s="155"/>
      <c r="F550" s="11"/>
      <c r="G550" s="11"/>
      <c r="H550" s="11">
        <v>142.5</v>
      </c>
      <c r="I550" s="141">
        <v>57.636304805047722</v>
      </c>
      <c r="J550" s="141"/>
      <c r="K550" s="96"/>
    </row>
    <row r="551" spans="1:11" ht="14.25" customHeight="1">
      <c r="A551" s="154" t="s">
        <v>240</v>
      </c>
      <c r="B551" s="154"/>
      <c r="C551" s="95" t="s">
        <v>239</v>
      </c>
      <c r="D551" s="155">
        <v>1277.81</v>
      </c>
      <c r="E551" s="155"/>
      <c r="F551" s="11"/>
      <c r="G551" s="11"/>
      <c r="H551" s="11">
        <v>235.29</v>
      </c>
      <c r="I551" s="141">
        <v>18.413535658666</v>
      </c>
      <c r="J551" s="141"/>
      <c r="K551" s="96"/>
    </row>
    <row r="552" spans="1:11" ht="15" customHeight="1">
      <c r="A552" s="154" t="s">
        <v>238</v>
      </c>
      <c r="B552" s="154"/>
      <c r="C552" s="95" t="s">
        <v>237</v>
      </c>
      <c r="D552" s="155">
        <v>37.270000000000003</v>
      </c>
      <c r="E552" s="155"/>
      <c r="F552" s="11"/>
      <c r="G552" s="11"/>
      <c r="H552" s="11">
        <v>0</v>
      </c>
      <c r="I552" s="141">
        <v>0</v>
      </c>
      <c r="J552" s="141"/>
      <c r="K552" s="96"/>
    </row>
    <row r="553" spans="1:11" ht="14.25" customHeight="1">
      <c r="A553" s="158" t="s">
        <v>236</v>
      </c>
      <c r="B553" s="158"/>
      <c r="C553" s="94" t="s">
        <v>235</v>
      </c>
      <c r="D553" s="157">
        <v>172647.63</v>
      </c>
      <c r="E553" s="157"/>
      <c r="F553" s="7"/>
      <c r="G553" s="7"/>
      <c r="H553" s="7">
        <v>439424.04</v>
      </c>
      <c r="I553" s="138">
        <v>254.52074841687659</v>
      </c>
      <c r="J553" s="138"/>
      <c r="K553" s="93"/>
    </row>
    <row r="554" spans="1:11" ht="14.25" customHeight="1">
      <c r="A554" s="154" t="s">
        <v>234</v>
      </c>
      <c r="B554" s="154"/>
      <c r="C554" s="95" t="s">
        <v>233</v>
      </c>
      <c r="D554" s="155">
        <v>1709.05</v>
      </c>
      <c r="E554" s="155"/>
      <c r="F554" s="11"/>
      <c r="G554" s="11"/>
      <c r="H554" s="11">
        <v>7641.29</v>
      </c>
      <c r="I554" s="141">
        <v>447.10745735935166</v>
      </c>
      <c r="J554" s="141"/>
      <c r="K554" s="96"/>
    </row>
    <row r="555" spans="1:11" ht="14.25" customHeight="1">
      <c r="A555" s="154" t="s">
        <v>232</v>
      </c>
      <c r="B555" s="154"/>
      <c r="C555" s="95" t="s">
        <v>231</v>
      </c>
      <c r="D555" s="155">
        <v>3635.53</v>
      </c>
      <c r="E555" s="155"/>
      <c r="F555" s="11"/>
      <c r="G555" s="11"/>
      <c r="H555" s="11">
        <v>2328.02</v>
      </c>
      <c r="I555" s="141">
        <v>64.03523007649504</v>
      </c>
      <c r="J555" s="141"/>
      <c r="K555" s="96"/>
    </row>
    <row r="556" spans="1:11" ht="14.25" customHeight="1">
      <c r="A556" s="154" t="s">
        <v>226</v>
      </c>
      <c r="B556" s="154"/>
      <c r="C556" s="95" t="s">
        <v>225</v>
      </c>
      <c r="D556" s="155">
        <v>29926.799999999999</v>
      </c>
      <c r="E556" s="155"/>
      <c r="F556" s="11"/>
      <c r="G556" s="11"/>
      <c r="H556" s="11">
        <v>19678</v>
      </c>
      <c r="I556" s="141">
        <v>65.753772538326842</v>
      </c>
      <c r="J556" s="141"/>
      <c r="K556" s="96"/>
    </row>
    <row r="557" spans="1:11" ht="15" customHeight="1">
      <c r="A557" s="154" t="s">
        <v>222</v>
      </c>
      <c r="B557" s="154"/>
      <c r="C557" s="95" t="s">
        <v>221</v>
      </c>
      <c r="D557" s="155">
        <v>119457.41</v>
      </c>
      <c r="E557" s="155"/>
      <c r="F557" s="11"/>
      <c r="G557" s="11"/>
      <c r="H557" s="11">
        <v>346067.85</v>
      </c>
      <c r="I557" s="141">
        <v>289.6997766819153</v>
      </c>
      <c r="J557" s="141"/>
      <c r="K557" s="96"/>
    </row>
    <row r="558" spans="1:11" ht="14.25" customHeight="1">
      <c r="A558" s="154" t="s">
        <v>220</v>
      </c>
      <c r="B558" s="154"/>
      <c r="C558" s="95" t="s">
        <v>219</v>
      </c>
      <c r="D558" s="155">
        <v>1284.8699999999999</v>
      </c>
      <c r="E558" s="155"/>
      <c r="F558" s="11"/>
      <c r="G558" s="11"/>
      <c r="H558" s="11">
        <v>4964.88</v>
      </c>
      <c r="I558" s="141">
        <v>386.4110766069719</v>
      </c>
      <c r="J558" s="141"/>
      <c r="K558" s="96"/>
    </row>
    <row r="559" spans="1:11" ht="14.25" customHeight="1">
      <c r="A559" s="154" t="s">
        <v>218</v>
      </c>
      <c r="B559" s="154"/>
      <c r="C559" s="95" t="s">
        <v>217</v>
      </c>
      <c r="D559" s="155">
        <v>16633.97</v>
      </c>
      <c r="E559" s="155"/>
      <c r="F559" s="11"/>
      <c r="G559" s="11"/>
      <c r="H559" s="11">
        <v>58744</v>
      </c>
      <c r="I559" s="141">
        <v>353.15682305547023</v>
      </c>
      <c r="J559" s="141"/>
      <c r="K559" s="96"/>
    </row>
    <row r="560" spans="1:11" ht="14.25" customHeight="1">
      <c r="A560" s="158" t="s">
        <v>216</v>
      </c>
      <c r="B560" s="158"/>
      <c r="C560" s="94" t="s">
        <v>215</v>
      </c>
      <c r="D560" s="157">
        <v>50641.279999999999</v>
      </c>
      <c r="E560" s="157"/>
      <c r="F560" s="7"/>
      <c r="G560" s="7"/>
      <c r="H560" s="7">
        <v>84957.03</v>
      </c>
      <c r="I560" s="138">
        <v>167.76240647945707</v>
      </c>
      <c r="J560" s="138"/>
      <c r="K560" s="93"/>
    </row>
    <row r="561" spans="1:11" ht="14.25" customHeight="1">
      <c r="A561" s="154" t="s">
        <v>214</v>
      </c>
      <c r="B561" s="154"/>
      <c r="C561" s="95" t="s">
        <v>213</v>
      </c>
      <c r="D561" s="155">
        <v>50641.279999999999</v>
      </c>
      <c r="E561" s="155"/>
      <c r="F561" s="11"/>
      <c r="G561" s="11"/>
      <c r="H561" s="11">
        <v>84957.03</v>
      </c>
      <c r="I561" s="141">
        <v>167.76240647945707</v>
      </c>
      <c r="J561" s="141"/>
      <c r="K561" s="96"/>
    </row>
    <row r="562" spans="1:11" ht="15" customHeight="1">
      <c r="A562" s="158" t="s">
        <v>212</v>
      </c>
      <c r="B562" s="158"/>
      <c r="C562" s="94" t="s">
        <v>199</v>
      </c>
      <c r="D562" s="157">
        <v>6037.58</v>
      </c>
      <c r="E562" s="157"/>
      <c r="F562" s="7"/>
      <c r="G562" s="7"/>
      <c r="H562" s="7">
        <v>20819.150000000001</v>
      </c>
      <c r="I562" s="138">
        <v>344.8260726980015</v>
      </c>
      <c r="J562" s="138"/>
      <c r="K562" s="93"/>
    </row>
    <row r="563" spans="1:11" ht="14.25" customHeight="1">
      <c r="A563" s="154" t="s">
        <v>207</v>
      </c>
      <c r="B563" s="154"/>
      <c r="C563" s="95" t="s">
        <v>206</v>
      </c>
      <c r="D563" s="155">
        <v>4552.78</v>
      </c>
      <c r="E563" s="155"/>
      <c r="F563" s="11"/>
      <c r="G563" s="11"/>
      <c r="H563" s="11">
        <v>9862.2800000000007</v>
      </c>
      <c r="I563" s="141">
        <v>216.62105351016299</v>
      </c>
      <c r="J563" s="141"/>
      <c r="K563" s="96"/>
    </row>
    <row r="564" spans="1:11" ht="14.25" customHeight="1">
      <c r="A564" s="154" t="s">
        <v>205</v>
      </c>
      <c r="B564" s="154"/>
      <c r="C564" s="95" t="s">
        <v>204</v>
      </c>
      <c r="D564" s="155">
        <v>239.3</v>
      </c>
      <c r="E564" s="155"/>
      <c r="F564" s="11"/>
      <c r="G564" s="11"/>
      <c r="H564" s="11">
        <v>6284.04</v>
      </c>
      <c r="I564" s="141">
        <v>2626.0091934809857</v>
      </c>
      <c r="J564" s="141"/>
      <c r="K564" s="96"/>
    </row>
    <row r="565" spans="1:11" ht="14.25" customHeight="1">
      <c r="A565" s="154" t="s">
        <v>203</v>
      </c>
      <c r="B565" s="154"/>
      <c r="C565" s="95" t="s">
        <v>202</v>
      </c>
      <c r="D565" s="155">
        <v>52.61</v>
      </c>
      <c r="E565" s="155"/>
      <c r="F565" s="11"/>
      <c r="G565" s="11"/>
      <c r="H565" s="11">
        <v>0</v>
      </c>
      <c r="I565" s="141">
        <v>0</v>
      </c>
      <c r="J565" s="141"/>
      <c r="K565" s="96"/>
    </row>
    <row r="566" spans="1:11" ht="14.25" customHeight="1">
      <c r="A566" s="154" t="s">
        <v>200</v>
      </c>
      <c r="B566" s="154"/>
      <c r="C566" s="95" t="s">
        <v>199</v>
      </c>
      <c r="D566" s="155">
        <v>1192.8900000000001</v>
      </c>
      <c r="E566" s="155"/>
      <c r="F566" s="11"/>
      <c r="G566" s="11"/>
      <c r="H566" s="11">
        <v>4672.83</v>
      </c>
      <c r="I566" s="141">
        <v>391.72346150944344</v>
      </c>
      <c r="J566" s="141"/>
      <c r="K566" s="96"/>
    </row>
    <row r="567" spans="1:11" ht="15" customHeight="1">
      <c r="A567" s="158" t="s">
        <v>198</v>
      </c>
      <c r="B567" s="158"/>
      <c r="C567" s="94" t="s">
        <v>197</v>
      </c>
      <c r="D567" s="157">
        <v>110</v>
      </c>
      <c r="E567" s="157"/>
      <c r="F567" s="7">
        <v>6075</v>
      </c>
      <c r="G567" s="7">
        <v>6075</v>
      </c>
      <c r="H567" s="7">
        <v>176</v>
      </c>
      <c r="I567" s="138">
        <v>160</v>
      </c>
      <c r="J567" s="138"/>
      <c r="K567" s="93">
        <v>2.8971193415637861</v>
      </c>
    </row>
    <row r="568" spans="1:11" ht="14.25" customHeight="1">
      <c r="A568" s="158" t="s">
        <v>196</v>
      </c>
      <c r="B568" s="158"/>
      <c r="C568" s="94" t="s">
        <v>195</v>
      </c>
      <c r="D568" s="157">
        <v>110</v>
      </c>
      <c r="E568" s="157"/>
      <c r="F568" s="7"/>
      <c r="G568" s="7"/>
      <c r="H568" s="7">
        <v>176</v>
      </c>
      <c r="I568" s="138">
        <v>160</v>
      </c>
      <c r="J568" s="138"/>
      <c r="K568" s="93"/>
    </row>
    <row r="569" spans="1:11" ht="14.25" customHeight="1">
      <c r="A569" s="154" t="s">
        <v>194</v>
      </c>
      <c r="B569" s="154"/>
      <c r="C569" s="95" t="s">
        <v>193</v>
      </c>
      <c r="D569" s="155">
        <v>110</v>
      </c>
      <c r="E569" s="155"/>
      <c r="F569" s="11"/>
      <c r="G569" s="11"/>
      <c r="H569" s="11">
        <v>176</v>
      </c>
      <c r="I569" s="141">
        <v>160</v>
      </c>
      <c r="J569" s="141"/>
      <c r="K569" s="96"/>
    </row>
    <row r="570" spans="1:11" ht="15" customHeight="1">
      <c r="A570" s="158" t="s">
        <v>182</v>
      </c>
      <c r="B570" s="158"/>
      <c r="C570" s="94" t="s">
        <v>181</v>
      </c>
      <c r="D570" s="157">
        <v>0</v>
      </c>
      <c r="E570" s="157"/>
      <c r="F570" s="7">
        <v>0</v>
      </c>
      <c r="G570" s="7">
        <v>0</v>
      </c>
      <c r="H570" s="7">
        <v>1200</v>
      </c>
      <c r="I570" s="138">
        <v>0</v>
      </c>
      <c r="J570" s="138"/>
      <c r="K570" s="93">
        <v>0</v>
      </c>
    </row>
    <row r="571" spans="1:11" ht="14.25" customHeight="1">
      <c r="A571" s="158" t="s">
        <v>177</v>
      </c>
      <c r="B571" s="158"/>
      <c r="C571" s="94" t="s">
        <v>176</v>
      </c>
      <c r="D571" s="157">
        <v>0</v>
      </c>
      <c r="E571" s="157"/>
      <c r="F571" s="7"/>
      <c r="G571" s="7"/>
      <c r="H571" s="7">
        <v>1200</v>
      </c>
      <c r="I571" s="138">
        <v>0</v>
      </c>
      <c r="J571" s="138"/>
      <c r="K571" s="93"/>
    </row>
    <row r="572" spans="1:11" ht="14.25" customHeight="1">
      <c r="A572" s="154" t="s">
        <v>175</v>
      </c>
      <c r="B572" s="154"/>
      <c r="C572" s="95" t="s">
        <v>32</v>
      </c>
      <c r="D572" s="155">
        <v>0</v>
      </c>
      <c r="E572" s="155"/>
      <c r="F572" s="11"/>
      <c r="G572" s="11"/>
      <c r="H572" s="11">
        <v>1200</v>
      </c>
      <c r="I572" s="141">
        <v>0</v>
      </c>
      <c r="J572" s="141"/>
      <c r="K572" s="96"/>
    </row>
    <row r="573" spans="1:11" ht="26.25" customHeight="1">
      <c r="A573" s="158" t="s">
        <v>172</v>
      </c>
      <c r="B573" s="158"/>
      <c r="C573" s="94" t="s">
        <v>171</v>
      </c>
      <c r="D573" s="157">
        <v>8699.8700000000008</v>
      </c>
      <c r="E573" s="157"/>
      <c r="F573" s="7">
        <v>10000</v>
      </c>
      <c r="G573" s="7">
        <v>10000</v>
      </c>
      <c r="H573" s="7">
        <v>30424.54</v>
      </c>
      <c r="I573" s="138">
        <v>349.71258191214349</v>
      </c>
      <c r="J573" s="138"/>
      <c r="K573" s="93">
        <v>304.24540000000002</v>
      </c>
    </row>
    <row r="574" spans="1:11" ht="14.25" customHeight="1">
      <c r="A574" s="158" t="s">
        <v>170</v>
      </c>
      <c r="B574" s="158"/>
      <c r="C574" s="94" t="s">
        <v>169</v>
      </c>
      <c r="D574" s="157">
        <v>8699.8700000000008</v>
      </c>
      <c r="E574" s="157"/>
      <c r="F574" s="7"/>
      <c r="G574" s="7"/>
      <c r="H574" s="7">
        <v>30424.54</v>
      </c>
      <c r="I574" s="138">
        <v>349.71258191214349</v>
      </c>
      <c r="J574" s="138"/>
      <c r="K574" s="93"/>
    </row>
    <row r="575" spans="1:11" ht="14.25" customHeight="1">
      <c r="A575" s="154" t="s">
        <v>168</v>
      </c>
      <c r="B575" s="154"/>
      <c r="C575" s="95" t="s">
        <v>167</v>
      </c>
      <c r="D575" s="155">
        <v>8699.8700000000008</v>
      </c>
      <c r="E575" s="155"/>
      <c r="F575" s="11"/>
      <c r="G575" s="11"/>
      <c r="H575" s="11">
        <v>30424.54</v>
      </c>
      <c r="I575" s="141">
        <v>349.71258191214349</v>
      </c>
      <c r="J575" s="141"/>
      <c r="K575" s="96"/>
    </row>
    <row r="576" spans="1:11" ht="14.25" customHeight="1">
      <c r="A576" s="156" t="s">
        <v>158</v>
      </c>
      <c r="B576" s="156"/>
      <c r="C576" s="94" t="s">
        <v>157</v>
      </c>
      <c r="D576" s="157">
        <v>12095.25</v>
      </c>
      <c r="E576" s="157"/>
      <c r="F576" s="7">
        <v>33633</v>
      </c>
      <c r="G576" s="7">
        <v>33633</v>
      </c>
      <c r="H576" s="7">
        <v>53161.98</v>
      </c>
      <c r="I576" s="138">
        <v>439.52774849631049</v>
      </c>
      <c r="J576" s="138"/>
      <c r="K576" s="93">
        <v>158.06493622335205</v>
      </c>
    </row>
    <row r="577" spans="1:11" ht="14.25" customHeight="1">
      <c r="A577" s="158" t="s">
        <v>148</v>
      </c>
      <c r="B577" s="158"/>
      <c r="C577" s="94" t="s">
        <v>147</v>
      </c>
      <c r="D577" s="157">
        <v>12095.25</v>
      </c>
      <c r="E577" s="157"/>
      <c r="F577" s="7">
        <v>33633</v>
      </c>
      <c r="G577" s="7">
        <v>33633</v>
      </c>
      <c r="H577" s="7">
        <v>36984.480000000003</v>
      </c>
      <c r="I577" s="138">
        <v>305.776895888882</v>
      </c>
      <c r="J577" s="138"/>
      <c r="K577" s="93">
        <v>109.96485594505397</v>
      </c>
    </row>
    <row r="578" spans="1:11" ht="14.25" customHeight="1">
      <c r="A578" s="158" t="s">
        <v>146</v>
      </c>
      <c r="B578" s="158"/>
      <c r="C578" s="94" t="s">
        <v>145</v>
      </c>
      <c r="D578" s="157">
        <v>0</v>
      </c>
      <c r="E578" s="157"/>
      <c r="F578" s="7"/>
      <c r="G578" s="7"/>
      <c r="H578" s="7">
        <v>2350</v>
      </c>
      <c r="I578" s="138">
        <v>0</v>
      </c>
      <c r="J578" s="138"/>
      <c r="K578" s="93"/>
    </row>
    <row r="579" spans="1:11" ht="14.25" customHeight="1">
      <c r="A579" s="154" t="s">
        <v>141</v>
      </c>
      <c r="B579" s="154"/>
      <c r="C579" s="95" t="s">
        <v>140</v>
      </c>
      <c r="D579" s="155">
        <v>0</v>
      </c>
      <c r="E579" s="155"/>
      <c r="F579" s="11"/>
      <c r="G579" s="11"/>
      <c r="H579" s="11">
        <v>2350</v>
      </c>
      <c r="I579" s="141">
        <v>0</v>
      </c>
      <c r="J579" s="141"/>
      <c r="K579" s="96"/>
    </row>
    <row r="580" spans="1:11" ht="14.25" customHeight="1">
      <c r="A580" s="158" t="s">
        <v>139</v>
      </c>
      <c r="B580" s="158"/>
      <c r="C580" s="94" t="s">
        <v>138</v>
      </c>
      <c r="D580" s="157">
        <v>4445.29</v>
      </c>
      <c r="E580" s="157"/>
      <c r="F580" s="7"/>
      <c r="G580" s="7"/>
      <c r="H580" s="7">
        <v>25899.35</v>
      </c>
      <c r="I580" s="138">
        <v>582.62453068303751</v>
      </c>
      <c r="J580" s="138"/>
      <c r="K580" s="93"/>
    </row>
    <row r="581" spans="1:11" ht="15" customHeight="1">
      <c r="A581" s="154" t="s">
        <v>137</v>
      </c>
      <c r="B581" s="154"/>
      <c r="C581" s="95" t="s">
        <v>136</v>
      </c>
      <c r="D581" s="155">
        <v>331.67</v>
      </c>
      <c r="E581" s="155"/>
      <c r="F581" s="11"/>
      <c r="G581" s="11"/>
      <c r="H581" s="11">
        <v>16763.61</v>
      </c>
      <c r="I581" s="141">
        <v>5054.3039768444532</v>
      </c>
      <c r="J581" s="141"/>
      <c r="K581" s="96"/>
    </row>
    <row r="582" spans="1:11" ht="14.25" customHeight="1">
      <c r="A582" s="154" t="s">
        <v>131</v>
      </c>
      <c r="B582" s="154"/>
      <c r="C582" s="95" t="s">
        <v>130</v>
      </c>
      <c r="D582" s="155">
        <v>1293.75</v>
      </c>
      <c r="E582" s="155"/>
      <c r="F582" s="11"/>
      <c r="G582" s="11"/>
      <c r="H582" s="11">
        <v>0</v>
      </c>
      <c r="I582" s="141">
        <v>0</v>
      </c>
      <c r="J582" s="141"/>
      <c r="K582" s="96"/>
    </row>
    <row r="583" spans="1:11" ht="14.25" customHeight="1">
      <c r="A583" s="154" t="s">
        <v>125</v>
      </c>
      <c r="B583" s="154"/>
      <c r="C583" s="95" t="s">
        <v>124</v>
      </c>
      <c r="D583" s="155">
        <v>2819.87</v>
      </c>
      <c r="E583" s="155"/>
      <c r="F583" s="11"/>
      <c r="G583" s="11"/>
      <c r="H583" s="11">
        <v>9135.74</v>
      </c>
      <c r="I583" s="141">
        <v>323.97734647341895</v>
      </c>
      <c r="J583" s="141"/>
      <c r="K583" s="96"/>
    </row>
    <row r="584" spans="1:11" ht="14.25" customHeight="1">
      <c r="A584" s="158" t="s">
        <v>119</v>
      </c>
      <c r="B584" s="158"/>
      <c r="C584" s="94" t="s">
        <v>118</v>
      </c>
      <c r="D584" s="157">
        <v>6050.96</v>
      </c>
      <c r="E584" s="157"/>
      <c r="F584" s="7"/>
      <c r="G584" s="7"/>
      <c r="H584" s="7">
        <v>0</v>
      </c>
      <c r="I584" s="138">
        <v>0</v>
      </c>
      <c r="J584" s="138"/>
      <c r="K584" s="93"/>
    </row>
    <row r="585" spans="1:11" ht="14.25" customHeight="1">
      <c r="A585" s="154" t="s">
        <v>117</v>
      </c>
      <c r="B585" s="154"/>
      <c r="C585" s="95" t="s">
        <v>116</v>
      </c>
      <c r="D585" s="155">
        <v>6050.96</v>
      </c>
      <c r="E585" s="155"/>
      <c r="F585" s="11"/>
      <c r="G585" s="11"/>
      <c r="H585" s="11">
        <v>0</v>
      </c>
      <c r="I585" s="141">
        <v>0</v>
      </c>
      <c r="J585" s="141"/>
      <c r="K585" s="96"/>
    </row>
    <row r="586" spans="1:11" ht="15" customHeight="1">
      <c r="A586" s="158" t="s">
        <v>115</v>
      </c>
      <c r="B586" s="158"/>
      <c r="C586" s="94" t="s">
        <v>114</v>
      </c>
      <c r="D586" s="157">
        <v>1599</v>
      </c>
      <c r="E586" s="157"/>
      <c r="F586" s="7"/>
      <c r="G586" s="7"/>
      <c r="H586" s="7">
        <v>8735.1299999999992</v>
      </c>
      <c r="I586" s="138">
        <v>546.28705440900558</v>
      </c>
      <c r="J586" s="138"/>
      <c r="K586" s="93"/>
    </row>
    <row r="587" spans="1:11" ht="14.25" customHeight="1">
      <c r="A587" s="154" t="s">
        <v>113</v>
      </c>
      <c r="B587" s="154"/>
      <c r="C587" s="95" t="s">
        <v>112</v>
      </c>
      <c r="D587" s="155">
        <v>1599</v>
      </c>
      <c r="E587" s="155"/>
      <c r="F587" s="11"/>
      <c r="G587" s="11"/>
      <c r="H587" s="11">
        <v>8735.1299999999992</v>
      </c>
      <c r="I587" s="141">
        <v>546.28705440900558</v>
      </c>
      <c r="J587" s="141"/>
      <c r="K587" s="96"/>
    </row>
    <row r="588" spans="1:11" ht="14.25" customHeight="1">
      <c r="A588" s="158" t="s">
        <v>109</v>
      </c>
      <c r="B588" s="158"/>
      <c r="C588" s="94" t="s">
        <v>108</v>
      </c>
      <c r="D588" s="157">
        <v>0</v>
      </c>
      <c r="E588" s="157"/>
      <c r="F588" s="7">
        <v>0</v>
      </c>
      <c r="G588" s="7">
        <v>0</v>
      </c>
      <c r="H588" s="7">
        <v>16177.5</v>
      </c>
      <c r="I588" s="138">
        <v>0</v>
      </c>
      <c r="J588" s="138"/>
      <c r="K588" s="93">
        <v>0</v>
      </c>
    </row>
    <row r="589" spans="1:11" ht="14.25" customHeight="1">
      <c r="A589" s="158" t="s">
        <v>107</v>
      </c>
      <c r="B589" s="158"/>
      <c r="C589" s="94" t="s">
        <v>105</v>
      </c>
      <c r="D589" s="157">
        <v>0</v>
      </c>
      <c r="E589" s="157"/>
      <c r="F589" s="7"/>
      <c r="G589" s="7"/>
      <c r="H589" s="7">
        <v>16177.5</v>
      </c>
      <c r="I589" s="138">
        <v>0</v>
      </c>
      <c r="J589" s="138"/>
      <c r="K589" s="93"/>
    </row>
    <row r="590" spans="1:11" ht="14.25" customHeight="1">
      <c r="A590" s="154" t="s">
        <v>106</v>
      </c>
      <c r="B590" s="154"/>
      <c r="C590" s="95" t="s">
        <v>105</v>
      </c>
      <c r="D590" s="155">
        <v>0</v>
      </c>
      <c r="E590" s="155"/>
      <c r="F590" s="11"/>
      <c r="G590" s="11"/>
      <c r="H590" s="11">
        <v>16177.5</v>
      </c>
      <c r="I590" s="141">
        <v>0</v>
      </c>
      <c r="J590" s="141"/>
      <c r="K590" s="96"/>
    </row>
    <row r="591" spans="1:11" ht="15" customHeight="1">
      <c r="A591" s="160" t="s">
        <v>89</v>
      </c>
      <c r="B591" s="160"/>
      <c r="C591" s="21" t="s">
        <v>88</v>
      </c>
      <c r="D591" s="161">
        <v>10990.03</v>
      </c>
      <c r="E591" s="161"/>
      <c r="F591" s="15">
        <v>21370</v>
      </c>
      <c r="G591" s="15">
        <v>21370</v>
      </c>
      <c r="H591" s="15">
        <v>11281.36</v>
      </c>
      <c r="I591" s="143">
        <v>102.65085718601313</v>
      </c>
      <c r="J591" s="143"/>
      <c r="K591" s="97">
        <v>52.790641085634064</v>
      </c>
    </row>
    <row r="592" spans="1:11" ht="14.25" customHeight="1">
      <c r="A592" s="156" t="s">
        <v>284</v>
      </c>
      <c r="B592" s="156"/>
      <c r="C592" s="94" t="s">
        <v>283</v>
      </c>
      <c r="D592" s="157">
        <v>10990.03</v>
      </c>
      <c r="E592" s="157"/>
      <c r="F592" s="7">
        <v>21370</v>
      </c>
      <c r="G592" s="7">
        <v>21370</v>
      </c>
      <c r="H592" s="7">
        <v>11281.36</v>
      </c>
      <c r="I592" s="138">
        <v>102.65085718601313</v>
      </c>
      <c r="J592" s="138"/>
      <c r="K592" s="93">
        <v>52.790641085634064</v>
      </c>
    </row>
    <row r="593" spans="1:11" ht="14.25" customHeight="1">
      <c r="A593" s="158" t="s">
        <v>262</v>
      </c>
      <c r="B593" s="158"/>
      <c r="C593" s="94" t="s">
        <v>261</v>
      </c>
      <c r="D593" s="157">
        <v>3345.07</v>
      </c>
      <c r="E593" s="157"/>
      <c r="F593" s="7">
        <v>6370</v>
      </c>
      <c r="G593" s="7">
        <v>6370</v>
      </c>
      <c r="H593" s="7">
        <v>11270.36</v>
      </c>
      <c r="I593" s="138">
        <v>336.92448887467231</v>
      </c>
      <c r="J593" s="138"/>
      <c r="K593" s="93">
        <v>176.9287284144427</v>
      </c>
    </row>
    <row r="594" spans="1:11" ht="15" customHeight="1">
      <c r="A594" s="158" t="s">
        <v>260</v>
      </c>
      <c r="B594" s="158"/>
      <c r="C594" s="94" t="s">
        <v>259</v>
      </c>
      <c r="D594" s="157">
        <v>1099.8</v>
      </c>
      <c r="E594" s="157"/>
      <c r="F594" s="7"/>
      <c r="G594" s="7"/>
      <c r="H594" s="7">
        <v>2931.14</v>
      </c>
      <c r="I594" s="138">
        <v>266.5157301327514</v>
      </c>
      <c r="J594" s="138"/>
      <c r="K594" s="93"/>
    </row>
    <row r="595" spans="1:11" ht="14.25" customHeight="1">
      <c r="A595" s="154" t="s">
        <v>258</v>
      </c>
      <c r="B595" s="154"/>
      <c r="C595" s="95" t="s">
        <v>257</v>
      </c>
      <c r="D595" s="155">
        <v>0</v>
      </c>
      <c r="E595" s="155"/>
      <c r="F595" s="11"/>
      <c r="G595" s="11"/>
      <c r="H595" s="11">
        <v>2376.71</v>
      </c>
      <c r="I595" s="141">
        <v>0</v>
      </c>
      <c r="J595" s="141"/>
      <c r="K595" s="96"/>
    </row>
    <row r="596" spans="1:11" ht="14.25" customHeight="1">
      <c r="A596" s="154" t="s">
        <v>256</v>
      </c>
      <c r="B596" s="154"/>
      <c r="C596" s="95" t="s">
        <v>255</v>
      </c>
      <c r="D596" s="155">
        <v>1099.8</v>
      </c>
      <c r="E596" s="155"/>
      <c r="F596" s="11"/>
      <c r="G596" s="11"/>
      <c r="H596" s="11">
        <v>0</v>
      </c>
      <c r="I596" s="141">
        <v>0</v>
      </c>
      <c r="J596" s="141"/>
      <c r="K596" s="96"/>
    </row>
    <row r="597" spans="1:11" ht="14.25" customHeight="1">
      <c r="A597" s="154" t="s">
        <v>254</v>
      </c>
      <c r="B597" s="154"/>
      <c r="C597" s="95" t="s">
        <v>253</v>
      </c>
      <c r="D597" s="155">
        <v>0</v>
      </c>
      <c r="E597" s="155"/>
      <c r="F597" s="11"/>
      <c r="G597" s="11"/>
      <c r="H597" s="11">
        <v>520.42999999999995</v>
      </c>
      <c r="I597" s="141">
        <v>0</v>
      </c>
      <c r="J597" s="141"/>
      <c r="K597" s="96"/>
    </row>
    <row r="598" spans="1:11" ht="14.25" customHeight="1">
      <c r="A598" s="154" t="s">
        <v>252</v>
      </c>
      <c r="B598" s="154"/>
      <c r="C598" s="95" t="s">
        <v>251</v>
      </c>
      <c r="D598" s="155">
        <v>0</v>
      </c>
      <c r="E598" s="155"/>
      <c r="F598" s="11"/>
      <c r="G598" s="11"/>
      <c r="H598" s="11">
        <v>34</v>
      </c>
      <c r="I598" s="141">
        <v>0</v>
      </c>
      <c r="J598" s="141"/>
      <c r="K598" s="96"/>
    </row>
    <row r="599" spans="1:11" ht="15" customHeight="1">
      <c r="A599" s="158" t="s">
        <v>250</v>
      </c>
      <c r="B599" s="158"/>
      <c r="C599" s="94" t="s">
        <v>249</v>
      </c>
      <c r="D599" s="157">
        <v>248.98</v>
      </c>
      <c r="E599" s="157"/>
      <c r="F599" s="7"/>
      <c r="G599" s="7"/>
      <c r="H599" s="7">
        <v>298.66000000000003</v>
      </c>
      <c r="I599" s="138">
        <v>119.95340991244275</v>
      </c>
      <c r="J599" s="138"/>
      <c r="K599" s="93"/>
    </row>
    <row r="600" spans="1:11" ht="14.25" customHeight="1">
      <c r="A600" s="154" t="s">
        <v>248</v>
      </c>
      <c r="B600" s="154"/>
      <c r="C600" s="95" t="s">
        <v>247</v>
      </c>
      <c r="D600" s="155">
        <v>248.98</v>
      </c>
      <c r="E600" s="155"/>
      <c r="F600" s="11"/>
      <c r="G600" s="11"/>
      <c r="H600" s="11">
        <v>298.66000000000003</v>
      </c>
      <c r="I600" s="141">
        <v>119.95340991244275</v>
      </c>
      <c r="J600" s="141"/>
      <c r="K600" s="96"/>
    </row>
    <row r="601" spans="1:11" ht="14.25" customHeight="1">
      <c r="A601" s="158" t="s">
        <v>236</v>
      </c>
      <c r="B601" s="158"/>
      <c r="C601" s="94" t="s">
        <v>235</v>
      </c>
      <c r="D601" s="157">
        <v>1530.18</v>
      </c>
      <c r="E601" s="157"/>
      <c r="F601" s="7"/>
      <c r="G601" s="7"/>
      <c r="H601" s="7">
        <v>4323.66</v>
      </c>
      <c r="I601" s="138">
        <v>282.55891463749361</v>
      </c>
      <c r="J601" s="138"/>
      <c r="K601" s="93"/>
    </row>
    <row r="602" spans="1:11" ht="14.25" customHeight="1">
      <c r="A602" s="154" t="s">
        <v>222</v>
      </c>
      <c r="B602" s="154"/>
      <c r="C602" s="95" t="s">
        <v>221</v>
      </c>
      <c r="D602" s="155">
        <v>1330.18</v>
      </c>
      <c r="E602" s="155"/>
      <c r="F602" s="11"/>
      <c r="G602" s="11"/>
      <c r="H602" s="11">
        <v>3523.66</v>
      </c>
      <c r="I602" s="141">
        <v>264.90099084334446</v>
      </c>
      <c r="J602" s="141"/>
      <c r="K602" s="96"/>
    </row>
    <row r="603" spans="1:11" ht="14.25" customHeight="1">
      <c r="A603" s="154" t="s">
        <v>218</v>
      </c>
      <c r="B603" s="154"/>
      <c r="C603" s="95" t="s">
        <v>217</v>
      </c>
      <c r="D603" s="155">
        <v>200</v>
      </c>
      <c r="E603" s="155"/>
      <c r="F603" s="11"/>
      <c r="G603" s="11"/>
      <c r="H603" s="11">
        <v>800</v>
      </c>
      <c r="I603" s="141">
        <v>400</v>
      </c>
      <c r="J603" s="141"/>
      <c r="K603" s="96"/>
    </row>
    <row r="604" spans="1:11" ht="15" customHeight="1">
      <c r="A604" s="158" t="s">
        <v>216</v>
      </c>
      <c r="B604" s="158"/>
      <c r="C604" s="94" t="s">
        <v>215</v>
      </c>
      <c r="D604" s="157">
        <v>261.45999999999998</v>
      </c>
      <c r="E604" s="157"/>
      <c r="F604" s="7"/>
      <c r="G604" s="7"/>
      <c r="H604" s="7">
        <v>2209</v>
      </c>
      <c r="I604" s="138">
        <v>844.87110839134084</v>
      </c>
      <c r="J604" s="138"/>
      <c r="K604" s="93"/>
    </row>
    <row r="605" spans="1:11" ht="14.25" customHeight="1">
      <c r="A605" s="154" t="s">
        <v>214</v>
      </c>
      <c r="B605" s="154"/>
      <c r="C605" s="95" t="s">
        <v>213</v>
      </c>
      <c r="D605" s="155">
        <v>261.45999999999998</v>
      </c>
      <c r="E605" s="155"/>
      <c r="F605" s="11"/>
      <c r="G605" s="11"/>
      <c r="H605" s="11">
        <v>2209</v>
      </c>
      <c r="I605" s="141">
        <v>844.87110839134084</v>
      </c>
      <c r="J605" s="141"/>
      <c r="K605" s="96"/>
    </row>
    <row r="606" spans="1:11" ht="14.25" customHeight="1">
      <c r="A606" s="158" t="s">
        <v>212</v>
      </c>
      <c r="B606" s="158"/>
      <c r="C606" s="94" t="s">
        <v>199</v>
      </c>
      <c r="D606" s="157">
        <v>204.65</v>
      </c>
      <c r="E606" s="157"/>
      <c r="F606" s="7"/>
      <c r="G606" s="7"/>
      <c r="H606" s="7">
        <v>1507.9</v>
      </c>
      <c r="I606" s="138">
        <v>736.81895919863177</v>
      </c>
      <c r="J606" s="138"/>
      <c r="K606" s="93"/>
    </row>
    <row r="607" spans="1:11" ht="14.25" customHeight="1">
      <c r="A607" s="154" t="s">
        <v>207</v>
      </c>
      <c r="B607" s="154"/>
      <c r="C607" s="95" t="s">
        <v>206</v>
      </c>
      <c r="D607" s="155">
        <v>154.65</v>
      </c>
      <c r="E607" s="155"/>
      <c r="F607" s="11"/>
      <c r="G607" s="11"/>
      <c r="H607" s="11">
        <v>1507.9</v>
      </c>
      <c r="I607" s="141">
        <v>975.04041383769788</v>
      </c>
      <c r="J607" s="141"/>
      <c r="K607" s="96"/>
    </row>
    <row r="608" spans="1:11" ht="14.25" customHeight="1">
      <c r="A608" s="154" t="s">
        <v>200</v>
      </c>
      <c r="B608" s="154"/>
      <c r="C608" s="95" t="s">
        <v>199</v>
      </c>
      <c r="D608" s="155">
        <v>50</v>
      </c>
      <c r="E608" s="155"/>
      <c r="F608" s="11"/>
      <c r="G608" s="11"/>
      <c r="H608" s="11">
        <v>0</v>
      </c>
      <c r="I608" s="141">
        <v>0</v>
      </c>
      <c r="J608" s="141"/>
      <c r="K608" s="96"/>
    </row>
    <row r="609" spans="1:11" ht="15" customHeight="1">
      <c r="A609" s="158" t="s">
        <v>198</v>
      </c>
      <c r="B609" s="158"/>
      <c r="C609" s="94" t="s">
        <v>197</v>
      </c>
      <c r="D609" s="157">
        <v>0</v>
      </c>
      <c r="E609" s="157"/>
      <c r="F609" s="7">
        <v>0</v>
      </c>
      <c r="G609" s="7">
        <v>0</v>
      </c>
      <c r="H609" s="7">
        <v>11</v>
      </c>
      <c r="I609" s="138">
        <v>0</v>
      </c>
      <c r="J609" s="138"/>
      <c r="K609" s="93">
        <v>0</v>
      </c>
    </row>
    <row r="610" spans="1:11" ht="14.25" customHeight="1">
      <c r="A610" s="158" t="s">
        <v>196</v>
      </c>
      <c r="B610" s="158"/>
      <c r="C610" s="94" t="s">
        <v>195</v>
      </c>
      <c r="D610" s="157">
        <v>0</v>
      </c>
      <c r="E610" s="157"/>
      <c r="F610" s="7"/>
      <c r="G610" s="7"/>
      <c r="H610" s="7">
        <v>11</v>
      </c>
      <c r="I610" s="138">
        <v>0</v>
      </c>
      <c r="J610" s="138"/>
      <c r="K610" s="93"/>
    </row>
    <row r="611" spans="1:11" ht="14.25" customHeight="1">
      <c r="A611" s="154" t="s">
        <v>194</v>
      </c>
      <c r="B611" s="154"/>
      <c r="C611" s="95" t="s">
        <v>193</v>
      </c>
      <c r="D611" s="155">
        <v>0</v>
      </c>
      <c r="E611" s="155"/>
      <c r="F611" s="11"/>
      <c r="G611" s="11"/>
      <c r="H611" s="11">
        <v>11</v>
      </c>
      <c r="I611" s="141">
        <v>0</v>
      </c>
      <c r="J611" s="141"/>
      <c r="K611" s="96"/>
    </row>
    <row r="612" spans="1:11" ht="26.25" customHeight="1">
      <c r="A612" s="158" t="s">
        <v>172</v>
      </c>
      <c r="B612" s="158"/>
      <c r="C612" s="94" t="s">
        <v>171</v>
      </c>
      <c r="D612" s="157">
        <v>7644.96</v>
      </c>
      <c r="E612" s="157"/>
      <c r="F612" s="7">
        <v>15000</v>
      </c>
      <c r="G612" s="7">
        <v>15000</v>
      </c>
      <c r="H612" s="7">
        <v>0</v>
      </c>
      <c r="I612" s="138">
        <v>0</v>
      </c>
      <c r="J612" s="138"/>
      <c r="K612" s="93">
        <v>0</v>
      </c>
    </row>
    <row r="613" spans="1:11" ht="14.25" customHeight="1">
      <c r="A613" s="158" t="s">
        <v>170</v>
      </c>
      <c r="B613" s="158"/>
      <c r="C613" s="94" t="s">
        <v>169</v>
      </c>
      <c r="D613" s="157">
        <v>7644.96</v>
      </c>
      <c r="E613" s="157"/>
      <c r="F613" s="7"/>
      <c r="G613" s="7"/>
      <c r="H613" s="7">
        <v>0</v>
      </c>
      <c r="I613" s="138">
        <v>0</v>
      </c>
      <c r="J613" s="138"/>
      <c r="K613" s="93"/>
    </row>
    <row r="614" spans="1:11" ht="14.25" customHeight="1">
      <c r="A614" s="154" t="s">
        <v>168</v>
      </c>
      <c r="B614" s="154"/>
      <c r="C614" s="95" t="s">
        <v>167</v>
      </c>
      <c r="D614" s="155">
        <v>7644.96</v>
      </c>
      <c r="E614" s="155"/>
      <c r="F614" s="11"/>
      <c r="G614" s="11"/>
      <c r="H614" s="11">
        <v>0</v>
      </c>
      <c r="I614" s="141">
        <v>0</v>
      </c>
      <c r="J614" s="141"/>
      <c r="K614" s="96"/>
    </row>
    <row r="615" spans="1:11" ht="26.25" customHeight="1">
      <c r="A615" s="160" t="s">
        <v>87</v>
      </c>
      <c r="B615" s="160"/>
      <c r="C615" s="21" t="s">
        <v>86</v>
      </c>
      <c r="D615" s="161">
        <v>0</v>
      </c>
      <c r="E615" s="161"/>
      <c r="F615" s="15">
        <v>1327</v>
      </c>
      <c r="G615" s="15">
        <v>1327</v>
      </c>
      <c r="H615" s="15">
        <v>0</v>
      </c>
      <c r="I615" s="143">
        <v>0</v>
      </c>
      <c r="J615" s="143"/>
      <c r="K615" s="97">
        <v>0</v>
      </c>
    </row>
    <row r="616" spans="1:11" ht="14.25" customHeight="1">
      <c r="A616" s="156" t="s">
        <v>284</v>
      </c>
      <c r="B616" s="156"/>
      <c r="C616" s="94" t="s">
        <v>283</v>
      </c>
      <c r="D616" s="157">
        <v>0</v>
      </c>
      <c r="E616" s="157"/>
      <c r="F616" s="7">
        <v>1327</v>
      </c>
      <c r="G616" s="7">
        <v>1327</v>
      </c>
      <c r="H616" s="7">
        <v>0</v>
      </c>
      <c r="I616" s="138">
        <v>0</v>
      </c>
      <c r="J616" s="138"/>
      <c r="K616" s="93">
        <v>0</v>
      </c>
    </row>
    <row r="617" spans="1:11" ht="15" customHeight="1">
      <c r="A617" s="158" t="s">
        <v>262</v>
      </c>
      <c r="B617" s="158"/>
      <c r="C617" s="94" t="s">
        <v>261</v>
      </c>
      <c r="D617" s="157">
        <v>0</v>
      </c>
      <c r="E617" s="157"/>
      <c r="F617" s="7">
        <v>1327</v>
      </c>
      <c r="G617" s="7">
        <v>1327</v>
      </c>
      <c r="H617" s="7">
        <v>0</v>
      </c>
      <c r="I617" s="138">
        <v>0</v>
      </c>
      <c r="J617" s="138"/>
      <c r="K617" s="93">
        <v>0</v>
      </c>
    </row>
    <row r="618" spans="1:11" ht="15.75" customHeight="1">
      <c r="A618" s="162" t="s">
        <v>346</v>
      </c>
      <c r="B618" s="162"/>
      <c r="C618" s="105" t="s">
        <v>346</v>
      </c>
      <c r="D618" s="163">
        <v>106809.74</v>
      </c>
      <c r="E618" s="163"/>
      <c r="F618" s="104">
        <v>0</v>
      </c>
      <c r="G618" s="104">
        <v>0</v>
      </c>
      <c r="H618" s="104">
        <v>6944.09</v>
      </c>
      <c r="I618" s="164">
        <v>6.5013640141807292</v>
      </c>
      <c r="J618" s="164"/>
      <c r="K618" s="103">
        <v>0</v>
      </c>
    </row>
    <row r="619" spans="1:11" ht="14.25" customHeight="1">
      <c r="A619" s="160" t="s">
        <v>101</v>
      </c>
      <c r="B619" s="160"/>
      <c r="C619" s="21" t="s">
        <v>100</v>
      </c>
      <c r="D619" s="161">
        <v>106809.74</v>
      </c>
      <c r="E619" s="161"/>
      <c r="F619" s="15">
        <v>0</v>
      </c>
      <c r="G619" s="15">
        <v>0</v>
      </c>
      <c r="H619" s="15">
        <v>6944.09</v>
      </c>
      <c r="I619" s="143">
        <v>6.5013640141807292</v>
      </c>
      <c r="J619" s="143"/>
      <c r="K619" s="97">
        <v>0</v>
      </c>
    </row>
    <row r="620" spans="1:11" ht="14.25" customHeight="1">
      <c r="A620" s="156" t="s">
        <v>284</v>
      </c>
      <c r="B620" s="156"/>
      <c r="C620" s="94" t="s">
        <v>283</v>
      </c>
      <c r="D620" s="157">
        <v>4500</v>
      </c>
      <c r="E620" s="157"/>
      <c r="F620" s="7">
        <v>0</v>
      </c>
      <c r="G620" s="7">
        <v>0</v>
      </c>
      <c r="H620" s="7">
        <v>6944.09</v>
      </c>
      <c r="I620" s="138">
        <v>154.31311111111111</v>
      </c>
      <c r="J620" s="138"/>
      <c r="K620" s="93">
        <v>0</v>
      </c>
    </row>
    <row r="621" spans="1:11" ht="15" customHeight="1">
      <c r="A621" s="158" t="s">
        <v>262</v>
      </c>
      <c r="B621" s="158"/>
      <c r="C621" s="94" t="s">
        <v>261</v>
      </c>
      <c r="D621" s="157">
        <v>4500</v>
      </c>
      <c r="E621" s="157"/>
      <c r="F621" s="7">
        <v>0</v>
      </c>
      <c r="G621" s="7">
        <v>0</v>
      </c>
      <c r="H621" s="7">
        <v>6944.09</v>
      </c>
      <c r="I621" s="138">
        <v>154.31311111111111</v>
      </c>
      <c r="J621" s="138"/>
      <c r="K621" s="93">
        <v>0</v>
      </c>
    </row>
    <row r="622" spans="1:11" ht="14.25" customHeight="1">
      <c r="A622" s="158" t="s">
        <v>236</v>
      </c>
      <c r="B622" s="158"/>
      <c r="C622" s="94" t="s">
        <v>235</v>
      </c>
      <c r="D622" s="157">
        <v>4500</v>
      </c>
      <c r="E622" s="157"/>
      <c r="F622" s="7"/>
      <c r="G622" s="7"/>
      <c r="H622" s="7">
        <v>6944.09</v>
      </c>
      <c r="I622" s="138">
        <v>154.31311111111111</v>
      </c>
      <c r="J622" s="138"/>
      <c r="K622" s="93"/>
    </row>
    <row r="623" spans="1:11" ht="14.25" customHeight="1">
      <c r="A623" s="154" t="s">
        <v>232</v>
      </c>
      <c r="B623" s="154"/>
      <c r="C623" s="95" t="s">
        <v>231</v>
      </c>
      <c r="D623" s="155">
        <v>0</v>
      </c>
      <c r="E623" s="155"/>
      <c r="F623" s="11"/>
      <c r="G623" s="11"/>
      <c r="H623" s="11">
        <v>6944.09</v>
      </c>
      <c r="I623" s="141">
        <v>0</v>
      </c>
      <c r="J623" s="141"/>
      <c r="K623" s="96"/>
    </row>
    <row r="624" spans="1:11" ht="14.25" customHeight="1">
      <c r="A624" s="154" t="s">
        <v>222</v>
      </c>
      <c r="B624" s="154"/>
      <c r="C624" s="95" t="s">
        <v>221</v>
      </c>
      <c r="D624" s="155">
        <v>4500</v>
      </c>
      <c r="E624" s="155"/>
      <c r="F624" s="11"/>
      <c r="G624" s="11"/>
      <c r="H624" s="11">
        <v>0</v>
      </c>
      <c r="I624" s="141">
        <v>0</v>
      </c>
      <c r="J624" s="141"/>
      <c r="K624" s="96"/>
    </row>
    <row r="625" spans="1:11" ht="14.25" customHeight="1">
      <c r="A625" s="156" t="s">
        <v>158</v>
      </c>
      <c r="B625" s="156"/>
      <c r="C625" s="94" t="s">
        <v>157</v>
      </c>
      <c r="D625" s="157">
        <v>102309.74</v>
      </c>
      <c r="E625" s="157"/>
      <c r="F625" s="7">
        <v>0</v>
      </c>
      <c r="G625" s="7">
        <v>0</v>
      </c>
      <c r="H625" s="7">
        <v>0</v>
      </c>
      <c r="I625" s="138">
        <v>0</v>
      </c>
      <c r="J625" s="138"/>
      <c r="K625" s="93">
        <v>0</v>
      </c>
    </row>
    <row r="626" spans="1:11" ht="15" customHeight="1">
      <c r="A626" s="158" t="s">
        <v>148</v>
      </c>
      <c r="B626" s="158"/>
      <c r="C626" s="94" t="s">
        <v>147</v>
      </c>
      <c r="D626" s="157">
        <v>102309.74</v>
      </c>
      <c r="E626" s="157"/>
      <c r="F626" s="7">
        <v>0</v>
      </c>
      <c r="G626" s="7">
        <v>0</v>
      </c>
      <c r="H626" s="7">
        <v>0</v>
      </c>
      <c r="I626" s="138">
        <v>0</v>
      </c>
      <c r="J626" s="138"/>
      <c r="K626" s="93">
        <v>0</v>
      </c>
    </row>
    <row r="627" spans="1:11" ht="14.25" customHeight="1">
      <c r="A627" s="158" t="s">
        <v>139</v>
      </c>
      <c r="B627" s="158"/>
      <c r="C627" s="94" t="s">
        <v>138</v>
      </c>
      <c r="D627" s="157">
        <v>102309.74</v>
      </c>
      <c r="E627" s="157"/>
      <c r="F627" s="7"/>
      <c r="G627" s="7"/>
      <c r="H627" s="7">
        <v>0</v>
      </c>
      <c r="I627" s="138">
        <v>0</v>
      </c>
      <c r="J627" s="138"/>
      <c r="K627" s="93"/>
    </row>
    <row r="628" spans="1:11" ht="14.25" customHeight="1">
      <c r="A628" s="154" t="s">
        <v>133</v>
      </c>
      <c r="B628" s="154"/>
      <c r="C628" s="95" t="s">
        <v>132</v>
      </c>
      <c r="D628" s="155">
        <v>102309.74</v>
      </c>
      <c r="E628" s="155"/>
      <c r="F628" s="11"/>
      <c r="G628" s="11"/>
      <c r="H628" s="11">
        <v>0</v>
      </c>
      <c r="I628" s="141">
        <v>0</v>
      </c>
      <c r="J628" s="141"/>
      <c r="K628" s="96"/>
    </row>
    <row r="629" spans="1:11" ht="14.25" customHeight="1">
      <c r="A629" s="159"/>
      <c r="B629" s="159"/>
      <c r="C629" s="19" t="s">
        <v>83</v>
      </c>
      <c r="D629" s="15">
        <v>32639413.920000002</v>
      </c>
      <c r="E629" s="102">
        <v>35230828</v>
      </c>
      <c r="F629" s="15">
        <v>35230828</v>
      </c>
      <c r="G629" s="15">
        <v>35230828</v>
      </c>
      <c r="H629" s="15">
        <v>34301535.210000001</v>
      </c>
      <c r="I629" s="143">
        <v>105.09237480205343</v>
      </c>
      <c r="J629" s="143"/>
      <c r="K629" s="97">
        <v>97.362273773412298</v>
      </c>
    </row>
    <row r="630" spans="1:11" ht="0.75" customHeight="1"/>
    <row r="631" spans="1:11" ht="12.75" customHeight="1">
      <c r="A631" s="98" t="s">
        <v>345</v>
      </c>
      <c r="J631" s="145" t="s">
        <v>85</v>
      </c>
      <c r="K631" s="145"/>
    </row>
    <row r="632" spans="1:11" ht="3.75" customHeight="1">
      <c r="J632" s="145"/>
      <c r="K632" s="145"/>
    </row>
  </sheetData>
  <mergeCells count="1882">
    <mergeCell ref="A7:B7"/>
    <mergeCell ref="D7:E7"/>
    <mergeCell ref="I7:J7"/>
    <mergeCell ref="A12:B12"/>
    <mergeCell ref="D12:E12"/>
    <mergeCell ref="I12:J12"/>
    <mergeCell ref="D10:E10"/>
    <mergeCell ref="I10:J10"/>
    <mergeCell ref="A11:B11"/>
    <mergeCell ref="D11:E11"/>
    <mergeCell ref="A5:B5"/>
    <mergeCell ref="D5:E5"/>
    <mergeCell ref="I5:J5"/>
    <mergeCell ref="A6:B6"/>
    <mergeCell ref="D6:E6"/>
    <mergeCell ref="I6:J6"/>
    <mergeCell ref="A1:K1"/>
    <mergeCell ref="A2:K2"/>
    <mergeCell ref="A3:B3"/>
    <mergeCell ref="I3:J3"/>
    <mergeCell ref="A4:C4"/>
    <mergeCell ref="D4:E4"/>
    <mergeCell ref="I4:J4"/>
    <mergeCell ref="I11:J11"/>
    <mergeCell ref="A22:B22"/>
    <mergeCell ref="D22:E22"/>
    <mergeCell ref="I22:J22"/>
    <mergeCell ref="A23:B23"/>
    <mergeCell ref="D23:E23"/>
    <mergeCell ref="I23:J23"/>
    <mergeCell ref="A16:B16"/>
    <mergeCell ref="D16:E16"/>
    <mergeCell ref="I16:J16"/>
    <mergeCell ref="A15:B15"/>
    <mergeCell ref="D15:E15"/>
    <mergeCell ref="I15:J15"/>
    <mergeCell ref="A8:B8"/>
    <mergeCell ref="D8:E8"/>
    <mergeCell ref="I8:J8"/>
    <mergeCell ref="A9:B9"/>
    <mergeCell ref="D9:E9"/>
    <mergeCell ref="I9:J9"/>
    <mergeCell ref="A10:B10"/>
    <mergeCell ref="A13:B13"/>
    <mergeCell ref="D13:E13"/>
    <mergeCell ref="I13:J13"/>
    <mergeCell ref="A14:B14"/>
    <mergeCell ref="D14:E14"/>
    <mergeCell ref="I14:J14"/>
    <mergeCell ref="A21:B21"/>
    <mergeCell ref="D21:E21"/>
    <mergeCell ref="I21:J21"/>
    <mergeCell ref="A26:B26"/>
    <mergeCell ref="D26:E26"/>
    <mergeCell ref="I26:J26"/>
    <mergeCell ref="A19:B19"/>
    <mergeCell ref="D19:E19"/>
    <mergeCell ref="I19:J19"/>
    <mergeCell ref="A20:B20"/>
    <mergeCell ref="D20:E20"/>
    <mergeCell ref="I20:J20"/>
    <mergeCell ref="A17:B17"/>
    <mergeCell ref="D17:E17"/>
    <mergeCell ref="I17:J17"/>
    <mergeCell ref="A18:B18"/>
    <mergeCell ref="D18:E18"/>
    <mergeCell ref="I18:J18"/>
    <mergeCell ref="A24:B24"/>
    <mergeCell ref="D24:E24"/>
    <mergeCell ref="I24:J24"/>
    <mergeCell ref="A25:B25"/>
    <mergeCell ref="D25:E25"/>
    <mergeCell ref="I25:J25"/>
    <mergeCell ref="A31:B31"/>
    <mergeCell ref="D31:E31"/>
    <mergeCell ref="I31:J31"/>
    <mergeCell ref="A32:B32"/>
    <mergeCell ref="D32:E32"/>
    <mergeCell ref="I32:J32"/>
    <mergeCell ref="A29:B29"/>
    <mergeCell ref="D29:E29"/>
    <mergeCell ref="I29:J29"/>
    <mergeCell ref="A30:B30"/>
    <mergeCell ref="D30:E30"/>
    <mergeCell ref="I30:J30"/>
    <mergeCell ref="A27:B27"/>
    <mergeCell ref="D27:E27"/>
    <mergeCell ref="I27:J27"/>
    <mergeCell ref="A28:B28"/>
    <mergeCell ref="D28:E28"/>
    <mergeCell ref="I28:J28"/>
    <mergeCell ref="A37:B37"/>
    <mergeCell ref="D37:E37"/>
    <mergeCell ref="I37:J37"/>
    <mergeCell ref="A44:B44"/>
    <mergeCell ref="D44:E44"/>
    <mergeCell ref="I44:J44"/>
    <mergeCell ref="D40:E40"/>
    <mergeCell ref="I40:J40"/>
    <mergeCell ref="A41:B41"/>
    <mergeCell ref="D41:E41"/>
    <mergeCell ref="A35:B35"/>
    <mergeCell ref="D35:E35"/>
    <mergeCell ref="I35:J35"/>
    <mergeCell ref="A36:B36"/>
    <mergeCell ref="D36:E36"/>
    <mergeCell ref="I36:J36"/>
    <mergeCell ref="A33:B33"/>
    <mergeCell ref="D33:E33"/>
    <mergeCell ref="I33:J33"/>
    <mergeCell ref="A34:B34"/>
    <mergeCell ref="D34:E34"/>
    <mergeCell ref="I34:J34"/>
    <mergeCell ref="A48:B48"/>
    <mergeCell ref="D48:E48"/>
    <mergeCell ref="I48:J48"/>
    <mergeCell ref="A49:B49"/>
    <mergeCell ref="D49:E49"/>
    <mergeCell ref="I49:J49"/>
    <mergeCell ref="I41:J41"/>
    <mergeCell ref="A42:B42"/>
    <mergeCell ref="D42:E42"/>
    <mergeCell ref="I42:J42"/>
    <mergeCell ref="A43:B43"/>
    <mergeCell ref="D43:E43"/>
    <mergeCell ref="I43:J43"/>
    <mergeCell ref="A47:B47"/>
    <mergeCell ref="D47:E47"/>
    <mergeCell ref="I47:J47"/>
    <mergeCell ref="A38:B38"/>
    <mergeCell ref="D38:E38"/>
    <mergeCell ref="I38:J38"/>
    <mergeCell ref="A39:B39"/>
    <mergeCell ref="D39:E39"/>
    <mergeCell ref="I39:J39"/>
    <mergeCell ref="A40:B40"/>
    <mergeCell ref="A45:B45"/>
    <mergeCell ref="D45:E45"/>
    <mergeCell ref="I45:J45"/>
    <mergeCell ref="A46:B46"/>
    <mergeCell ref="D46:E46"/>
    <mergeCell ref="I46:J46"/>
    <mergeCell ref="A54:B54"/>
    <mergeCell ref="D54:E54"/>
    <mergeCell ref="I54:J54"/>
    <mergeCell ref="A55:B55"/>
    <mergeCell ref="D55:E55"/>
    <mergeCell ref="I55:J55"/>
    <mergeCell ref="A52:B52"/>
    <mergeCell ref="D52:E52"/>
    <mergeCell ref="I52:J52"/>
    <mergeCell ref="A53:B53"/>
    <mergeCell ref="D53:E53"/>
    <mergeCell ref="I53:J53"/>
    <mergeCell ref="A50:B50"/>
    <mergeCell ref="D50:E50"/>
    <mergeCell ref="I50:J50"/>
    <mergeCell ref="A51:B51"/>
    <mergeCell ref="D51:E51"/>
    <mergeCell ref="I51:J51"/>
    <mergeCell ref="A60:B60"/>
    <mergeCell ref="D60:E60"/>
    <mergeCell ref="I60:J60"/>
    <mergeCell ref="A61:B61"/>
    <mergeCell ref="D61:E61"/>
    <mergeCell ref="I61:J61"/>
    <mergeCell ref="A58:B58"/>
    <mergeCell ref="D58:E58"/>
    <mergeCell ref="I58:J58"/>
    <mergeCell ref="A59:B59"/>
    <mergeCell ref="D59:E59"/>
    <mergeCell ref="I59:J59"/>
    <mergeCell ref="A56:B56"/>
    <mergeCell ref="D56:E56"/>
    <mergeCell ref="I56:J56"/>
    <mergeCell ref="A57:B57"/>
    <mergeCell ref="D57:E57"/>
    <mergeCell ref="I57:J57"/>
    <mergeCell ref="A66:B66"/>
    <mergeCell ref="D66:E66"/>
    <mergeCell ref="I66:J66"/>
    <mergeCell ref="A67:B67"/>
    <mergeCell ref="D67:E67"/>
    <mergeCell ref="I67:J67"/>
    <mergeCell ref="A64:B64"/>
    <mergeCell ref="D64:E64"/>
    <mergeCell ref="I64:J64"/>
    <mergeCell ref="A65:B65"/>
    <mergeCell ref="D65:E65"/>
    <mergeCell ref="I65:J65"/>
    <mergeCell ref="A62:B62"/>
    <mergeCell ref="D62:E62"/>
    <mergeCell ref="I62:J62"/>
    <mergeCell ref="A63:B63"/>
    <mergeCell ref="D63:E63"/>
    <mergeCell ref="I63:J63"/>
    <mergeCell ref="A72:B72"/>
    <mergeCell ref="D72:E72"/>
    <mergeCell ref="I72:J72"/>
    <mergeCell ref="A73:B73"/>
    <mergeCell ref="D73:E73"/>
    <mergeCell ref="I73:J73"/>
    <mergeCell ref="A70:B70"/>
    <mergeCell ref="D70:E70"/>
    <mergeCell ref="I70:J70"/>
    <mergeCell ref="A71:B71"/>
    <mergeCell ref="D71:E71"/>
    <mergeCell ref="I71:J71"/>
    <mergeCell ref="A68:B68"/>
    <mergeCell ref="D68:E68"/>
    <mergeCell ref="I68:J68"/>
    <mergeCell ref="A69:B69"/>
    <mergeCell ref="D69:E69"/>
    <mergeCell ref="I69:J69"/>
    <mergeCell ref="A78:B78"/>
    <mergeCell ref="D78:E78"/>
    <mergeCell ref="I78:J78"/>
    <mergeCell ref="A79:B79"/>
    <mergeCell ref="D79:E79"/>
    <mergeCell ref="I79:J79"/>
    <mergeCell ref="A76:B76"/>
    <mergeCell ref="D76:E76"/>
    <mergeCell ref="I76:J76"/>
    <mergeCell ref="A77:B77"/>
    <mergeCell ref="D77:E77"/>
    <mergeCell ref="I77:J77"/>
    <mergeCell ref="A74:B74"/>
    <mergeCell ref="D74:E74"/>
    <mergeCell ref="I74:J74"/>
    <mergeCell ref="A75:B75"/>
    <mergeCell ref="D75:E75"/>
    <mergeCell ref="I75:J75"/>
    <mergeCell ref="A84:B84"/>
    <mergeCell ref="D84:E84"/>
    <mergeCell ref="I84:J84"/>
    <mergeCell ref="A85:B85"/>
    <mergeCell ref="D85:E85"/>
    <mergeCell ref="I85:J85"/>
    <mergeCell ref="A82:B82"/>
    <mergeCell ref="D82:E82"/>
    <mergeCell ref="I82:J82"/>
    <mergeCell ref="A83:B83"/>
    <mergeCell ref="D83:E83"/>
    <mergeCell ref="I83:J83"/>
    <mergeCell ref="A80:B80"/>
    <mergeCell ref="D80:E80"/>
    <mergeCell ref="I80:J80"/>
    <mergeCell ref="A81:B81"/>
    <mergeCell ref="D81:E81"/>
    <mergeCell ref="I81:J81"/>
    <mergeCell ref="A96:B96"/>
    <mergeCell ref="D96:E96"/>
    <mergeCell ref="I96:J96"/>
    <mergeCell ref="A97:B97"/>
    <mergeCell ref="D97:E97"/>
    <mergeCell ref="I97:J97"/>
    <mergeCell ref="A88:B88"/>
    <mergeCell ref="D88:E88"/>
    <mergeCell ref="I88:J88"/>
    <mergeCell ref="A89:B89"/>
    <mergeCell ref="D89:E89"/>
    <mergeCell ref="I89:J89"/>
    <mergeCell ref="A86:B86"/>
    <mergeCell ref="D86:E86"/>
    <mergeCell ref="I86:J86"/>
    <mergeCell ref="A87:B87"/>
    <mergeCell ref="D87:E87"/>
    <mergeCell ref="I87:J87"/>
    <mergeCell ref="A94:B94"/>
    <mergeCell ref="D94:E94"/>
    <mergeCell ref="I94:J94"/>
    <mergeCell ref="A106:B106"/>
    <mergeCell ref="D106:E106"/>
    <mergeCell ref="I106:J106"/>
    <mergeCell ref="A100:B100"/>
    <mergeCell ref="D100:E100"/>
    <mergeCell ref="I100:J100"/>
    <mergeCell ref="A101:B101"/>
    <mergeCell ref="A92:B92"/>
    <mergeCell ref="D92:E92"/>
    <mergeCell ref="I92:J92"/>
    <mergeCell ref="A93:B93"/>
    <mergeCell ref="D93:E93"/>
    <mergeCell ref="I93:J93"/>
    <mergeCell ref="A90:B90"/>
    <mergeCell ref="D90:E90"/>
    <mergeCell ref="I90:J90"/>
    <mergeCell ref="A91:B91"/>
    <mergeCell ref="D91:E91"/>
    <mergeCell ref="I91:J91"/>
    <mergeCell ref="A98:B98"/>
    <mergeCell ref="D98:E98"/>
    <mergeCell ref="I98:J98"/>
    <mergeCell ref="A99:B99"/>
    <mergeCell ref="D99:E99"/>
    <mergeCell ref="I99:J99"/>
    <mergeCell ref="I105:J105"/>
    <mergeCell ref="A95:B95"/>
    <mergeCell ref="D95:E95"/>
    <mergeCell ref="I95:J95"/>
    <mergeCell ref="A104:B104"/>
    <mergeCell ref="D104:E104"/>
    <mergeCell ref="I104:J104"/>
    <mergeCell ref="A105:B105"/>
    <mergeCell ref="D105:E105"/>
    <mergeCell ref="A115:B115"/>
    <mergeCell ref="D115:E115"/>
    <mergeCell ref="I115:J115"/>
    <mergeCell ref="A111:B111"/>
    <mergeCell ref="D111:E111"/>
    <mergeCell ref="D101:E101"/>
    <mergeCell ref="I101:J101"/>
    <mergeCell ref="A102:B102"/>
    <mergeCell ref="D102:E102"/>
    <mergeCell ref="I102:J102"/>
    <mergeCell ref="A103:B103"/>
    <mergeCell ref="D103:E103"/>
    <mergeCell ref="I103:J103"/>
    <mergeCell ref="A109:B109"/>
    <mergeCell ref="D109:E109"/>
    <mergeCell ref="I109:J109"/>
    <mergeCell ref="A110:B110"/>
    <mergeCell ref="D110:E110"/>
    <mergeCell ref="I110:J110"/>
    <mergeCell ref="A107:B107"/>
    <mergeCell ref="D107:E107"/>
    <mergeCell ref="I107:J107"/>
    <mergeCell ref="A108:B108"/>
    <mergeCell ref="D108:E108"/>
    <mergeCell ref="I108:J108"/>
    <mergeCell ref="A114:B114"/>
    <mergeCell ref="D114:E114"/>
    <mergeCell ref="I114:J114"/>
    <mergeCell ref="A120:B120"/>
    <mergeCell ref="D120:E120"/>
    <mergeCell ref="I120:J120"/>
    <mergeCell ref="I111:J111"/>
    <mergeCell ref="A112:B112"/>
    <mergeCell ref="D112:E112"/>
    <mergeCell ref="I112:J112"/>
    <mergeCell ref="A113:B113"/>
    <mergeCell ref="D113:E113"/>
    <mergeCell ref="I113:J113"/>
    <mergeCell ref="A118:B118"/>
    <mergeCell ref="D118:E118"/>
    <mergeCell ref="I118:J118"/>
    <mergeCell ref="A119:B119"/>
    <mergeCell ref="D119:E119"/>
    <mergeCell ref="I119:J119"/>
    <mergeCell ref="A116:B116"/>
    <mergeCell ref="D116:E116"/>
    <mergeCell ref="I116:J116"/>
    <mergeCell ref="A117:B117"/>
    <mergeCell ref="D117:E117"/>
    <mergeCell ref="I117:J117"/>
    <mergeCell ref="A125:B125"/>
    <mergeCell ref="D125:E125"/>
    <mergeCell ref="I125:J125"/>
    <mergeCell ref="A126:B126"/>
    <mergeCell ref="D126:E126"/>
    <mergeCell ref="I126:J126"/>
    <mergeCell ref="A123:B123"/>
    <mergeCell ref="D123:E123"/>
    <mergeCell ref="I123:J123"/>
    <mergeCell ref="A124:B124"/>
    <mergeCell ref="D124:E124"/>
    <mergeCell ref="I124:J124"/>
    <mergeCell ref="A121:B121"/>
    <mergeCell ref="D121:E121"/>
    <mergeCell ref="I121:J121"/>
    <mergeCell ref="A122:B122"/>
    <mergeCell ref="D122:E122"/>
    <mergeCell ref="I122:J122"/>
    <mergeCell ref="A131:B131"/>
    <mergeCell ref="D131:E131"/>
    <mergeCell ref="I131:J131"/>
    <mergeCell ref="A132:B132"/>
    <mergeCell ref="D132:E132"/>
    <mergeCell ref="I132:J132"/>
    <mergeCell ref="A129:B129"/>
    <mergeCell ref="D129:E129"/>
    <mergeCell ref="I129:J129"/>
    <mergeCell ref="A130:B130"/>
    <mergeCell ref="D130:E130"/>
    <mergeCell ref="I130:J130"/>
    <mergeCell ref="A127:B127"/>
    <mergeCell ref="D127:E127"/>
    <mergeCell ref="I127:J127"/>
    <mergeCell ref="A128:B128"/>
    <mergeCell ref="D128:E128"/>
    <mergeCell ref="I128:J128"/>
    <mergeCell ref="A137:B137"/>
    <mergeCell ref="D137:E137"/>
    <mergeCell ref="I137:J137"/>
    <mergeCell ref="A144:B144"/>
    <mergeCell ref="D144:E144"/>
    <mergeCell ref="I144:J144"/>
    <mergeCell ref="D140:E140"/>
    <mergeCell ref="I140:J140"/>
    <mergeCell ref="A141:B141"/>
    <mergeCell ref="D141:E141"/>
    <mergeCell ref="A135:B135"/>
    <mergeCell ref="D135:E135"/>
    <mergeCell ref="I135:J135"/>
    <mergeCell ref="A136:B136"/>
    <mergeCell ref="D136:E136"/>
    <mergeCell ref="I136:J136"/>
    <mergeCell ref="A133:B133"/>
    <mergeCell ref="D133:E133"/>
    <mergeCell ref="I133:J133"/>
    <mergeCell ref="A134:B134"/>
    <mergeCell ref="D134:E134"/>
    <mergeCell ref="I134:J134"/>
    <mergeCell ref="I141:J141"/>
    <mergeCell ref="A142:B142"/>
    <mergeCell ref="D142:E142"/>
    <mergeCell ref="I142:J142"/>
    <mergeCell ref="A143:B143"/>
    <mergeCell ref="D143:E143"/>
    <mergeCell ref="I143:J143"/>
    <mergeCell ref="A147:B147"/>
    <mergeCell ref="D147:E147"/>
    <mergeCell ref="I147:J147"/>
    <mergeCell ref="A138:B138"/>
    <mergeCell ref="D138:E138"/>
    <mergeCell ref="I138:J138"/>
    <mergeCell ref="A139:B139"/>
    <mergeCell ref="D139:E139"/>
    <mergeCell ref="I139:J139"/>
    <mergeCell ref="A140:B140"/>
    <mergeCell ref="A145:B145"/>
    <mergeCell ref="D145:E145"/>
    <mergeCell ref="I145:J145"/>
    <mergeCell ref="A146:B146"/>
    <mergeCell ref="D146:E146"/>
    <mergeCell ref="I146:J146"/>
    <mergeCell ref="A148:B148"/>
    <mergeCell ref="D148:E148"/>
    <mergeCell ref="I148:J148"/>
    <mergeCell ref="A149:B149"/>
    <mergeCell ref="D149:E149"/>
    <mergeCell ref="I149:J149"/>
    <mergeCell ref="A154:B154"/>
    <mergeCell ref="D154:E154"/>
    <mergeCell ref="I154:J154"/>
    <mergeCell ref="A155:B155"/>
    <mergeCell ref="D155:E155"/>
    <mergeCell ref="I155:J155"/>
    <mergeCell ref="A152:B152"/>
    <mergeCell ref="D152:E152"/>
    <mergeCell ref="I152:J152"/>
    <mergeCell ref="A153:B153"/>
    <mergeCell ref="D153:E153"/>
    <mergeCell ref="I153:J153"/>
    <mergeCell ref="A158:B158"/>
    <mergeCell ref="D158:E158"/>
    <mergeCell ref="I158:J158"/>
    <mergeCell ref="A159:B159"/>
    <mergeCell ref="D159:E159"/>
    <mergeCell ref="I159:J159"/>
    <mergeCell ref="A156:B156"/>
    <mergeCell ref="D156:E156"/>
    <mergeCell ref="I156:J156"/>
    <mergeCell ref="A157:B157"/>
    <mergeCell ref="D157:E157"/>
    <mergeCell ref="I157:J157"/>
    <mergeCell ref="A150:B150"/>
    <mergeCell ref="D150:E150"/>
    <mergeCell ref="I150:J150"/>
    <mergeCell ref="A151:B151"/>
    <mergeCell ref="D151:E151"/>
    <mergeCell ref="I151:J151"/>
    <mergeCell ref="A164:B164"/>
    <mergeCell ref="D164:E164"/>
    <mergeCell ref="I164:J164"/>
    <mergeCell ref="A165:B165"/>
    <mergeCell ref="D165:E165"/>
    <mergeCell ref="I165:J165"/>
    <mergeCell ref="A162:B162"/>
    <mergeCell ref="D162:E162"/>
    <mergeCell ref="I162:J162"/>
    <mergeCell ref="A163:B163"/>
    <mergeCell ref="D163:E163"/>
    <mergeCell ref="I163:J163"/>
    <mergeCell ref="A160:B160"/>
    <mergeCell ref="D160:E160"/>
    <mergeCell ref="I160:J160"/>
    <mergeCell ref="A161:B161"/>
    <mergeCell ref="D161:E161"/>
    <mergeCell ref="I161:J161"/>
    <mergeCell ref="A170:B170"/>
    <mergeCell ref="D170:E170"/>
    <mergeCell ref="I170:J170"/>
    <mergeCell ref="A171:B171"/>
    <mergeCell ref="D171:E171"/>
    <mergeCell ref="I171:J171"/>
    <mergeCell ref="A168:B168"/>
    <mergeCell ref="D168:E168"/>
    <mergeCell ref="I168:J168"/>
    <mergeCell ref="A169:B169"/>
    <mergeCell ref="D169:E169"/>
    <mergeCell ref="I169:J169"/>
    <mergeCell ref="A166:B166"/>
    <mergeCell ref="D166:E166"/>
    <mergeCell ref="I166:J166"/>
    <mergeCell ref="A167:B167"/>
    <mergeCell ref="D167:E167"/>
    <mergeCell ref="I167:J167"/>
    <mergeCell ref="A182:B182"/>
    <mergeCell ref="D182:E182"/>
    <mergeCell ref="I182:J182"/>
    <mergeCell ref="A183:B183"/>
    <mergeCell ref="D183:E183"/>
    <mergeCell ref="I183:J183"/>
    <mergeCell ref="A180:B180"/>
    <mergeCell ref="D180:E180"/>
    <mergeCell ref="I180:J180"/>
    <mergeCell ref="A181:B181"/>
    <mergeCell ref="D181:E181"/>
    <mergeCell ref="I181:J181"/>
    <mergeCell ref="A172:B172"/>
    <mergeCell ref="D172:E172"/>
    <mergeCell ref="I172:J172"/>
    <mergeCell ref="A173:B173"/>
    <mergeCell ref="D173:E173"/>
    <mergeCell ref="I173:J173"/>
    <mergeCell ref="A178:B178"/>
    <mergeCell ref="D178:E178"/>
    <mergeCell ref="I178:J178"/>
    <mergeCell ref="A179:B179"/>
    <mergeCell ref="D179:E179"/>
    <mergeCell ref="I179:J179"/>
    <mergeCell ref="A176:B176"/>
    <mergeCell ref="D176:E176"/>
    <mergeCell ref="I176:J176"/>
    <mergeCell ref="A177:B177"/>
    <mergeCell ref="D177:E177"/>
    <mergeCell ref="I177:J177"/>
    <mergeCell ref="A174:B174"/>
    <mergeCell ref="D174:E174"/>
    <mergeCell ref="I174:J174"/>
    <mergeCell ref="A175:B175"/>
    <mergeCell ref="D175:E175"/>
    <mergeCell ref="I175:J175"/>
    <mergeCell ref="D186:E186"/>
    <mergeCell ref="I186:J186"/>
    <mergeCell ref="A187:B187"/>
    <mergeCell ref="D187:E187"/>
    <mergeCell ref="I187:J187"/>
    <mergeCell ref="A188:B188"/>
    <mergeCell ref="D188:E188"/>
    <mergeCell ref="I188:J188"/>
    <mergeCell ref="A193:B193"/>
    <mergeCell ref="D193:E193"/>
    <mergeCell ref="I193:J193"/>
    <mergeCell ref="A184:B184"/>
    <mergeCell ref="D184:E184"/>
    <mergeCell ref="I184:J184"/>
    <mergeCell ref="A185:B185"/>
    <mergeCell ref="D185:E185"/>
    <mergeCell ref="I185:J185"/>
    <mergeCell ref="A186:B186"/>
    <mergeCell ref="A191:B191"/>
    <mergeCell ref="D191:E191"/>
    <mergeCell ref="I191:J191"/>
    <mergeCell ref="A192:B192"/>
    <mergeCell ref="D192:E192"/>
    <mergeCell ref="I192:J192"/>
    <mergeCell ref="A189:B189"/>
    <mergeCell ref="D189:E189"/>
    <mergeCell ref="I189:J189"/>
    <mergeCell ref="A190:B190"/>
    <mergeCell ref="D190:E190"/>
    <mergeCell ref="I190:J190"/>
    <mergeCell ref="A198:B198"/>
    <mergeCell ref="D198:E198"/>
    <mergeCell ref="I198:J198"/>
    <mergeCell ref="A199:B199"/>
    <mergeCell ref="D199:E199"/>
    <mergeCell ref="I199:J199"/>
    <mergeCell ref="A196:B196"/>
    <mergeCell ref="D196:E196"/>
    <mergeCell ref="I196:J196"/>
    <mergeCell ref="A197:B197"/>
    <mergeCell ref="D197:E197"/>
    <mergeCell ref="I197:J197"/>
    <mergeCell ref="A194:B194"/>
    <mergeCell ref="D194:E194"/>
    <mergeCell ref="I194:J194"/>
    <mergeCell ref="A195:B195"/>
    <mergeCell ref="D195:E195"/>
    <mergeCell ref="I195:J195"/>
    <mergeCell ref="A204:B204"/>
    <mergeCell ref="D204:E204"/>
    <mergeCell ref="I204:J204"/>
    <mergeCell ref="A205:B205"/>
    <mergeCell ref="D205:E205"/>
    <mergeCell ref="I205:J205"/>
    <mergeCell ref="A202:B202"/>
    <mergeCell ref="D202:E202"/>
    <mergeCell ref="I202:J202"/>
    <mergeCell ref="A203:B203"/>
    <mergeCell ref="D203:E203"/>
    <mergeCell ref="I203:J203"/>
    <mergeCell ref="A200:B200"/>
    <mergeCell ref="D200:E200"/>
    <mergeCell ref="I200:J200"/>
    <mergeCell ref="A201:B201"/>
    <mergeCell ref="D201:E201"/>
    <mergeCell ref="I201:J201"/>
    <mergeCell ref="A210:B210"/>
    <mergeCell ref="D210:E210"/>
    <mergeCell ref="I210:J210"/>
    <mergeCell ref="A211:B211"/>
    <mergeCell ref="D211:E211"/>
    <mergeCell ref="I211:J211"/>
    <mergeCell ref="A208:B208"/>
    <mergeCell ref="D208:E208"/>
    <mergeCell ref="I208:J208"/>
    <mergeCell ref="A209:B209"/>
    <mergeCell ref="D209:E209"/>
    <mergeCell ref="I209:J209"/>
    <mergeCell ref="A206:B206"/>
    <mergeCell ref="D206:E206"/>
    <mergeCell ref="I206:J206"/>
    <mergeCell ref="A207:B207"/>
    <mergeCell ref="D207:E207"/>
    <mergeCell ref="I207:J207"/>
    <mergeCell ref="A212:B212"/>
    <mergeCell ref="D212:E212"/>
    <mergeCell ref="I212:J212"/>
    <mergeCell ref="A213:B213"/>
    <mergeCell ref="D213:E213"/>
    <mergeCell ref="I213:J213"/>
    <mergeCell ref="A218:B218"/>
    <mergeCell ref="D218:E218"/>
    <mergeCell ref="I218:J218"/>
    <mergeCell ref="A219:B219"/>
    <mergeCell ref="D219:E219"/>
    <mergeCell ref="I219:J219"/>
    <mergeCell ref="A216:B216"/>
    <mergeCell ref="D216:E216"/>
    <mergeCell ref="I216:J216"/>
    <mergeCell ref="A217:B217"/>
    <mergeCell ref="D217:E217"/>
    <mergeCell ref="I217:J217"/>
    <mergeCell ref="A228:B228"/>
    <mergeCell ref="D228:E228"/>
    <mergeCell ref="I228:J228"/>
    <mergeCell ref="A229:B229"/>
    <mergeCell ref="D229:E229"/>
    <mergeCell ref="I229:J229"/>
    <mergeCell ref="A226:B226"/>
    <mergeCell ref="D226:E226"/>
    <mergeCell ref="I226:J226"/>
    <mergeCell ref="A227:B227"/>
    <mergeCell ref="D227:E227"/>
    <mergeCell ref="I227:J227"/>
    <mergeCell ref="A214:B214"/>
    <mergeCell ref="D214:E214"/>
    <mergeCell ref="I214:J214"/>
    <mergeCell ref="A215:B215"/>
    <mergeCell ref="D215:E215"/>
    <mergeCell ref="I215:J215"/>
    <mergeCell ref="A224:B224"/>
    <mergeCell ref="D224:E224"/>
    <mergeCell ref="I224:J224"/>
    <mergeCell ref="A225:B225"/>
    <mergeCell ref="D225:E225"/>
    <mergeCell ref="I225:J225"/>
    <mergeCell ref="A222:B222"/>
    <mergeCell ref="D222:E222"/>
    <mergeCell ref="I222:J222"/>
    <mergeCell ref="A223:B223"/>
    <mergeCell ref="D223:E223"/>
    <mergeCell ref="I223:J223"/>
    <mergeCell ref="A220:B220"/>
    <mergeCell ref="D220:E220"/>
    <mergeCell ref="I220:J220"/>
    <mergeCell ref="A221:B221"/>
    <mergeCell ref="D221:E221"/>
    <mergeCell ref="I221:J221"/>
    <mergeCell ref="D232:E232"/>
    <mergeCell ref="I232:J232"/>
    <mergeCell ref="A233:B233"/>
    <mergeCell ref="D233:E233"/>
    <mergeCell ref="I233:J233"/>
    <mergeCell ref="A234:B234"/>
    <mergeCell ref="D234:E234"/>
    <mergeCell ref="I234:J234"/>
    <mergeCell ref="A239:B239"/>
    <mergeCell ref="D239:E239"/>
    <mergeCell ref="I239:J239"/>
    <mergeCell ref="A230:B230"/>
    <mergeCell ref="D230:E230"/>
    <mergeCell ref="I230:J230"/>
    <mergeCell ref="A231:B231"/>
    <mergeCell ref="D231:E231"/>
    <mergeCell ref="I231:J231"/>
    <mergeCell ref="A232:B232"/>
    <mergeCell ref="A237:B237"/>
    <mergeCell ref="D237:E237"/>
    <mergeCell ref="I237:J237"/>
    <mergeCell ref="A238:B238"/>
    <mergeCell ref="D238:E238"/>
    <mergeCell ref="I238:J238"/>
    <mergeCell ref="A235:B235"/>
    <mergeCell ref="D235:E235"/>
    <mergeCell ref="I235:J235"/>
    <mergeCell ref="A236:B236"/>
    <mergeCell ref="D236:E236"/>
    <mergeCell ref="I236:J236"/>
    <mergeCell ref="A244:B244"/>
    <mergeCell ref="D244:E244"/>
    <mergeCell ref="I244:J244"/>
    <mergeCell ref="A245:B245"/>
    <mergeCell ref="D245:E245"/>
    <mergeCell ref="I245:J245"/>
    <mergeCell ref="A242:B242"/>
    <mergeCell ref="D242:E242"/>
    <mergeCell ref="I242:J242"/>
    <mergeCell ref="A243:B243"/>
    <mergeCell ref="D243:E243"/>
    <mergeCell ref="I243:J243"/>
    <mergeCell ref="A240:B240"/>
    <mergeCell ref="D240:E240"/>
    <mergeCell ref="I240:J240"/>
    <mergeCell ref="A241:B241"/>
    <mergeCell ref="D241:E241"/>
    <mergeCell ref="I241:J241"/>
    <mergeCell ref="A250:B250"/>
    <mergeCell ref="D250:E250"/>
    <mergeCell ref="I250:J250"/>
    <mergeCell ref="A251:B251"/>
    <mergeCell ref="D251:E251"/>
    <mergeCell ref="I251:J251"/>
    <mergeCell ref="A248:B248"/>
    <mergeCell ref="D248:E248"/>
    <mergeCell ref="I248:J248"/>
    <mergeCell ref="A249:B249"/>
    <mergeCell ref="D249:E249"/>
    <mergeCell ref="I249:J249"/>
    <mergeCell ref="A246:B246"/>
    <mergeCell ref="D246:E246"/>
    <mergeCell ref="I246:J246"/>
    <mergeCell ref="A247:B247"/>
    <mergeCell ref="D247:E247"/>
    <mergeCell ref="I247:J247"/>
    <mergeCell ref="A256:B256"/>
    <mergeCell ref="D256:E256"/>
    <mergeCell ref="I256:J256"/>
    <mergeCell ref="A257:B257"/>
    <mergeCell ref="D257:E257"/>
    <mergeCell ref="I257:J257"/>
    <mergeCell ref="A254:B254"/>
    <mergeCell ref="D254:E254"/>
    <mergeCell ref="I254:J254"/>
    <mergeCell ref="A255:B255"/>
    <mergeCell ref="D255:E255"/>
    <mergeCell ref="I255:J255"/>
    <mergeCell ref="A252:B252"/>
    <mergeCell ref="D252:E252"/>
    <mergeCell ref="I252:J252"/>
    <mergeCell ref="A253:B253"/>
    <mergeCell ref="D253:E253"/>
    <mergeCell ref="I253:J253"/>
    <mergeCell ref="A260:B260"/>
    <mergeCell ref="D260:E260"/>
    <mergeCell ref="I260:J260"/>
    <mergeCell ref="A261:B261"/>
    <mergeCell ref="D261:E261"/>
    <mergeCell ref="I261:J261"/>
    <mergeCell ref="A258:B258"/>
    <mergeCell ref="D258:E258"/>
    <mergeCell ref="I258:J258"/>
    <mergeCell ref="A259:B259"/>
    <mergeCell ref="D259:E259"/>
    <mergeCell ref="I259:J259"/>
    <mergeCell ref="A264:B264"/>
    <mergeCell ref="D264:E264"/>
    <mergeCell ref="I264:J264"/>
    <mergeCell ref="A265:B265"/>
    <mergeCell ref="D265:E265"/>
    <mergeCell ref="I265:J265"/>
    <mergeCell ref="A262:B262"/>
    <mergeCell ref="D262:E262"/>
    <mergeCell ref="I262:J262"/>
    <mergeCell ref="A263:B263"/>
    <mergeCell ref="D263:E263"/>
    <mergeCell ref="I263:J263"/>
    <mergeCell ref="D268:E268"/>
    <mergeCell ref="I268:J268"/>
    <mergeCell ref="A269:B269"/>
    <mergeCell ref="D269:E269"/>
    <mergeCell ref="I269:J269"/>
    <mergeCell ref="A270:B270"/>
    <mergeCell ref="D270:E270"/>
    <mergeCell ref="I270:J270"/>
    <mergeCell ref="A273:B273"/>
    <mergeCell ref="D273:E273"/>
    <mergeCell ref="I273:J273"/>
    <mergeCell ref="A266:B266"/>
    <mergeCell ref="D266:E266"/>
    <mergeCell ref="I266:J266"/>
    <mergeCell ref="A267:B267"/>
    <mergeCell ref="D267:E267"/>
    <mergeCell ref="I267:J267"/>
    <mergeCell ref="A268:B268"/>
    <mergeCell ref="A271:B271"/>
    <mergeCell ref="D271:E271"/>
    <mergeCell ref="I271:J271"/>
    <mergeCell ref="A272:B272"/>
    <mergeCell ref="D272:E272"/>
    <mergeCell ref="I272:J272"/>
    <mergeCell ref="D276:E276"/>
    <mergeCell ref="I276:J276"/>
    <mergeCell ref="A277:B277"/>
    <mergeCell ref="D277:E277"/>
    <mergeCell ref="I277:J277"/>
    <mergeCell ref="A278:B278"/>
    <mergeCell ref="D278:E278"/>
    <mergeCell ref="I278:J278"/>
    <mergeCell ref="A283:B283"/>
    <mergeCell ref="D283:E283"/>
    <mergeCell ref="I283:J283"/>
    <mergeCell ref="A274:B274"/>
    <mergeCell ref="D274:E274"/>
    <mergeCell ref="I274:J274"/>
    <mergeCell ref="A275:B275"/>
    <mergeCell ref="D275:E275"/>
    <mergeCell ref="I275:J275"/>
    <mergeCell ref="A276:B276"/>
    <mergeCell ref="A281:B281"/>
    <mergeCell ref="D281:E281"/>
    <mergeCell ref="I281:J281"/>
    <mergeCell ref="A282:B282"/>
    <mergeCell ref="D282:E282"/>
    <mergeCell ref="I282:J282"/>
    <mergeCell ref="A279:B279"/>
    <mergeCell ref="D279:E279"/>
    <mergeCell ref="I279:J279"/>
    <mergeCell ref="A280:B280"/>
    <mergeCell ref="D280:E280"/>
    <mergeCell ref="I280:J280"/>
    <mergeCell ref="A288:B288"/>
    <mergeCell ref="D288:E288"/>
    <mergeCell ref="I288:J288"/>
    <mergeCell ref="A289:B289"/>
    <mergeCell ref="D289:E289"/>
    <mergeCell ref="I289:J289"/>
    <mergeCell ref="A286:B286"/>
    <mergeCell ref="D286:E286"/>
    <mergeCell ref="I286:J286"/>
    <mergeCell ref="A287:B287"/>
    <mergeCell ref="D287:E287"/>
    <mergeCell ref="I287:J287"/>
    <mergeCell ref="A284:B284"/>
    <mergeCell ref="D284:E284"/>
    <mergeCell ref="I284:J284"/>
    <mergeCell ref="A285:B285"/>
    <mergeCell ref="D285:E285"/>
    <mergeCell ref="I285:J285"/>
    <mergeCell ref="A294:B294"/>
    <mergeCell ref="D294:E294"/>
    <mergeCell ref="I294:J294"/>
    <mergeCell ref="A295:B295"/>
    <mergeCell ref="D295:E295"/>
    <mergeCell ref="I295:J295"/>
    <mergeCell ref="A292:B292"/>
    <mergeCell ref="D292:E292"/>
    <mergeCell ref="I292:J292"/>
    <mergeCell ref="A293:B293"/>
    <mergeCell ref="D293:E293"/>
    <mergeCell ref="I293:J293"/>
    <mergeCell ref="A290:B290"/>
    <mergeCell ref="D290:E290"/>
    <mergeCell ref="I290:J290"/>
    <mergeCell ref="A291:B291"/>
    <mergeCell ref="D291:E291"/>
    <mergeCell ref="I291:J291"/>
    <mergeCell ref="A298:B298"/>
    <mergeCell ref="D298:E298"/>
    <mergeCell ref="I298:J298"/>
    <mergeCell ref="A299:B299"/>
    <mergeCell ref="D299:E299"/>
    <mergeCell ref="I299:J299"/>
    <mergeCell ref="A296:B296"/>
    <mergeCell ref="D296:E296"/>
    <mergeCell ref="I296:J296"/>
    <mergeCell ref="A297:B297"/>
    <mergeCell ref="D297:E297"/>
    <mergeCell ref="I297:J297"/>
    <mergeCell ref="A304:B304"/>
    <mergeCell ref="D304:E304"/>
    <mergeCell ref="I304:J304"/>
    <mergeCell ref="A305:B305"/>
    <mergeCell ref="D305:E305"/>
    <mergeCell ref="I305:J305"/>
    <mergeCell ref="A302:B302"/>
    <mergeCell ref="D302:E302"/>
    <mergeCell ref="I302:J302"/>
    <mergeCell ref="A303:B303"/>
    <mergeCell ref="D303:E303"/>
    <mergeCell ref="I303:J303"/>
    <mergeCell ref="A308:B308"/>
    <mergeCell ref="D308:E308"/>
    <mergeCell ref="I308:J308"/>
    <mergeCell ref="A309:B309"/>
    <mergeCell ref="D309:E309"/>
    <mergeCell ref="I309:J309"/>
    <mergeCell ref="A306:B306"/>
    <mergeCell ref="D306:E306"/>
    <mergeCell ref="I306:J306"/>
    <mergeCell ref="A307:B307"/>
    <mergeCell ref="D307:E307"/>
    <mergeCell ref="I307:J307"/>
    <mergeCell ref="A300:B300"/>
    <mergeCell ref="D300:E300"/>
    <mergeCell ref="I300:J300"/>
    <mergeCell ref="A301:B301"/>
    <mergeCell ref="D301:E301"/>
    <mergeCell ref="I301:J301"/>
    <mergeCell ref="A320:B320"/>
    <mergeCell ref="D320:E320"/>
    <mergeCell ref="I320:J320"/>
    <mergeCell ref="A321:B321"/>
    <mergeCell ref="D321:E321"/>
    <mergeCell ref="I321:J321"/>
    <mergeCell ref="A318:B318"/>
    <mergeCell ref="D318:E318"/>
    <mergeCell ref="I318:J318"/>
    <mergeCell ref="A319:B319"/>
    <mergeCell ref="D319:E319"/>
    <mergeCell ref="I319:J319"/>
    <mergeCell ref="A310:B310"/>
    <mergeCell ref="D310:E310"/>
    <mergeCell ref="I310:J310"/>
    <mergeCell ref="A311:B311"/>
    <mergeCell ref="D311:E311"/>
    <mergeCell ref="I311:J311"/>
    <mergeCell ref="A316:B316"/>
    <mergeCell ref="D316:E316"/>
    <mergeCell ref="I316:J316"/>
    <mergeCell ref="A317:B317"/>
    <mergeCell ref="D317:E317"/>
    <mergeCell ref="I317:J317"/>
    <mergeCell ref="A314:B314"/>
    <mergeCell ref="D314:E314"/>
    <mergeCell ref="I314:J314"/>
    <mergeCell ref="A315:B315"/>
    <mergeCell ref="D315:E315"/>
    <mergeCell ref="I315:J315"/>
    <mergeCell ref="A312:B312"/>
    <mergeCell ref="D312:E312"/>
    <mergeCell ref="I312:J312"/>
    <mergeCell ref="A313:B313"/>
    <mergeCell ref="D313:E313"/>
    <mergeCell ref="I313:J313"/>
    <mergeCell ref="A326:B326"/>
    <mergeCell ref="D326:E326"/>
    <mergeCell ref="I326:J326"/>
    <mergeCell ref="A327:B327"/>
    <mergeCell ref="D327:E327"/>
    <mergeCell ref="I327:J327"/>
    <mergeCell ref="A324:B324"/>
    <mergeCell ref="D324:E324"/>
    <mergeCell ref="I324:J324"/>
    <mergeCell ref="A325:B325"/>
    <mergeCell ref="D325:E325"/>
    <mergeCell ref="I325:J325"/>
    <mergeCell ref="A322:B322"/>
    <mergeCell ref="D322:E322"/>
    <mergeCell ref="I322:J322"/>
    <mergeCell ref="A323:B323"/>
    <mergeCell ref="D323:E323"/>
    <mergeCell ref="I323:J323"/>
    <mergeCell ref="A332:B332"/>
    <mergeCell ref="D332:E332"/>
    <mergeCell ref="I332:J332"/>
    <mergeCell ref="A333:B333"/>
    <mergeCell ref="D333:E333"/>
    <mergeCell ref="I333:J333"/>
    <mergeCell ref="A330:B330"/>
    <mergeCell ref="D330:E330"/>
    <mergeCell ref="I330:J330"/>
    <mergeCell ref="A331:B331"/>
    <mergeCell ref="D331:E331"/>
    <mergeCell ref="I331:J331"/>
    <mergeCell ref="A328:B328"/>
    <mergeCell ref="D328:E328"/>
    <mergeCell ref="I328:J328"/>
    <mergeCell ref="A329:B329"/>
    <mergeCell ref="D329:E329"/>
    <mergeCell ref="I329:J329"/>
    <mergeCell ref="A338:B338"/>
    <mergeCell ref="D338:E338"/>
    <mergeCell ref="I338:J338"/>
    <mergeCell ref="A339:B339"/>
    <mergeCell ref="D339:E339"/>
    <mergeCell ref="I339:J339"/>
    <mergeCell ref="A336:B336"/>
    <mergeCell ref="D336:E336"/>
    <mergeCell ref="I336:J336"/>
    <mergeCell ref="A337:B337"/>
    <mergeCell ref="D337:E337"/>
    <mergeCell ref="I337:J337"/>
    <mergeCell ref="A334:B334"/>
    <mergeCell ref="D334:E334"/>
    <mergeCell ref="I334:J334"/>
    <mergeCell ref="A335:B335"/>
    <mergeCell ref="D335:E335"/>
    <mergeCell ref="I335:J335"/>
    <mergeCell ref="A344:B344"/>
    <mergeCell ref="D344:E344"/>
    <mergeCell ref="I344:J344"/>
    <mergeCell ref="A345:B345"/>
    <mergeCell ref="D345:E345"/>
    <mergeCell ref="I345:J345"/>
    <mergeCell ref="A342:B342"/>
    <mergeCell ref="D342:E342"/>
    <mergeCell ref="I342:J342"/>
    <mergeCell ref="A343:B343"/>
    <mergeCell ref="D343:E343"/>
    <mergeCell ref="I343:J343"/>
    <mergeCell ref="A340:B340"/>
    <mergeCell ref="D340:E340"/>
    <mergeCell ref="I340:J340"/>
    <mergeCell ref="A341:B341"/>
    <mergeCell ref="D341:E341"/>
    <mergeCell ref="I341:J341"/>
    <mergeCell ref="A350:B350"/>
    <mergeCell ref="D350:E350"/>
    <mergeCell ref="I350:J350"/>
    <mergeCell ref="A351:B351"/>
    <mergeCell ref="D351:E351"/>
    <mergeCell ref="I351:J351"/>
    <mergeCell ref="A348:B348"/>
    <mergeCell ref="D348:E348"/>
    <mergeCell ref="I348:J348"/>
    <mergeCell ref="A349:B349"/>
    <mergeCell ref="D349:E349"/>
    <mergeCell ref="I349:J349"/>
    <mergeCell ref="A346:B346"/>
    <mergeCell ref="D346:E346"/>
    <mergeCell ref="I346:J346"/>
    <mergeCell ref="A347:B347"/>
    <mergeCell ref="D347:E347"/>
    <mergeCell ref="I347:J347"/>
    <mergeCell ref="A352:B352"/>
    <mergeCell ref="D352:E352"/>
    <mergeCell ref="I352:J352"/>
    <mergeCell ref="A353:B353"/>
    <mergeCell ref="D353:E353"/>
    <mergeCell ref="I353:J353"/>
    <mergeCell ref="A358:B358"/>
    <mergeCell ref="D358:E358"/>
    <mergeCell ref="I358:J358"/>
    <mergeCell ref="A359:B359"/>
    <mergeCell ref="D359:E359"/>
    <mergeCell ref="I359:J359"/>
    <mergeCell ref="A356:B356"/>
    <mergeCell ref="D356:E356"/>
    <mergeCell ref="I356:J356"/>
    <mergeCell ref="A357:B357"/>
    <mergeCell ref="D357:E357"/>
    <mergeCell ref="I357:J357"/>
    <mergeCell ref="A362:B362"/>
    <mergeCell ref="D362:E362"/>
    <mergeCell ref="I362:J362"/>
    <mergeCell ref="A363:B363"/>
    <mergeCell ref="D363:E363"/>
    <mergeCell ref="I363:J363"/>
    <mergeCell ref="A360:B360"/>
    <mergeCell ref="D360:E360"/>
    <mergeCell ref="I360:J360"/>
    <mergeCell ref="A361:B361"/>
    <mergeCell ref="D361:E361"/>
    <mergeCell ref="I361:J361"/>
    <mergeCell ref="A354:B354"/>
    <mergeCell ref="D354:E354"/>
    <mergeCell ref="I354:J354"/>
    <mergeCell ref="A355:B355"/>
    <mergeCell ref="D355:E355"/>
    <mergeCell ref="I355:J355"/>
    <mergeCell ref="A368:B368"/>
    <mergeCell ref="D368:E368"/>
    <mergeCell ref="I368:J368"/>
    <mergeCell ref="A369:B369"/>
    <mergeCell ref="D369:E369"/>
    <mergeCell ref="I369:J369"/>
    <mergeCell ref="A366:B366"/>
    <mergeCell ref="D366:E366"/>
    <mergeCell ref="I366:J366"/>
    <mergeCell ref="A367:B367"/>
    <mergeCell ref="D367:E367"/>
    <mergeCell ref="I367:J367"/>
    <mergeCell ref="A364:B364"/>
    <mergeCell ref="D364:E364"/>
    <mergeCell ref="I364:J364"/>
    <mergeCell ref="A365:B365"/>
    <mergeCell ref="D365:E365"/>
    <mergeCell ref="I365:J365"/>
    <mergeCell ref="A374:B374"/>
    <mergeCell ref="D374:E374"/>
    <mergeCell ref="I374:J374"/>
    <mergeCell ref="A375:B375"/>
    <mergeCell ref="D375:E375"/>
    <mergeCell ref="I375:J375"/>
    <mergeCell ref="A372:B372"/>
    <mergeCell ref="D372:E372"/>
    <mergeCell ref="I372:J372"/>
    <mergeCell ref="A373:B373"/>
    <mergeCell ref="D373:E373"/>
    <mergeCell ref="I373:J373"/>
    <mergeCell ref="A370:B370"/>
    <mergeCell ref="D370:E370"/>
    <mergeCell ref="I370:J370"/>
    <mergeCell ref="A371:B371"/>
    <mergeCell ref="D371:E371"/>
    <mergeCell ref="I371:J371"/>
    <mergeCell ref="A380:B380"/>
    <mergeCell ref="D380:E380"/>
    <mergeCell ref="I380:J380"/>
    <mergeCell ref="A381:B381"/>
    <mergeCell ref="D381:E381"/>
    <mergeCell ref="I381:J381"/>
    <mergeCell ref="A378:B378"/>
    <mergeCell ref="D378:E378"/>
    <mergeCell ref="I378:J378"/>
    <mergeCell ref="A379:B379"/>
    <mergeCell ref="D379:E379"/>
    <mergeCell ref="I379:J379"/>
    <mergeCell ref="A376:B376"/>
    <mergeCell ref="D376:E376"/>
    <mergeCell ref="I376:J376"/>
    <mergeCell ref="A377:B377"/>
    <mergeCell ref="D377:E377"/>
    <mergeCell ref="I377:J377"/>
    <mergeCell ref="A392:B392"/>
    <mergeCell ref="D392:E392"/>
    <mergeCell ref="I392:J392"/>
    <mergeCell ref="A393:B393"/>
    <mergeCell ref="D393:E393"/>
    <mergeCell ref="I393:J393"/>
    <mergeCell ref="A390:B390"/>
    <mergeCell ref="D390:E390"/>
    <mergeCell ref="I390:J390"/>
    <mergeCell ref="A391:B391"/>
    <mergeCell ref="D391:E391"/>
    <mergeCell ref="I391:J391"/>
    <mergeCell ref="A382:B382"/>
    <mergeCell ref="D382:E382"/>
    <mergeCell ref="I382:J382"/>
    <mergeCell ref="A383:B383"/>
    <mergeCell ref="D383:E383"/>
    <mergeCell ref="I383:J383"/>
    <mergeCell ref="A388:B388"/>
    <mergeCell ref="D388:E388"/>
    <mergeCell ref="I388:J388"/>
    <mergeCell ref="A389:B389"/>
    <mergeCell ref="D389:E389"/>
    <mergeCell ref="I389:J389"/>
    <mergeCell ref="A386:B386"/>
    <mergeCell ref="D386:E386"/>
    <mergeCell ref="I386:J386"/>
    <mergeCell ref="A387:B387"/>
    <mergeCell ref="D387:E387"/>
    <mergeCell ref="I387:J387"/>
    <mergeCell ref="A384:B384"/>
    <mergeCell ref="D384:E384"/>
    <mergeCell ref="I384:J384"/>
    <mergeCell ref="A385:B385"/>
    <mergeCell ref="D385:E385"/>
    <mergeCell ref="I385:J385"/>
    <mergeCell ref="A398:B398"/>
    <mergeCell ref="D398:E398"/>
    <mergeCell ref="I398:J398"/>
    <mergeCell ref="A399:B399"/>
    <mergeCell ref="D399:E399"/>
    <mergeCell ref="I399:J399"/>
    <mergeCell ref="A396:B396"/>
    <mergeCell ref="D396:E396"/>
    <mergeCell ref="I396:J396"/>
    <mergeCell ref="A397:B397"/>
    <mergeCell ref="D397:E397"/>
    <mergeCell ref="I397:J397"/>
    <mergeCell ref="A394:B394"/>
    <mergeCell ref="D394:E394"/>
    <mergeCell ref="I394:J394"/>
    <mergeCell ref="A395:B395"/>
    <mergeCell ref="D395:E395"/>
    <mergeCell ref="I395:J395"/>
    <mergeCell ref="D402:E402"/>
    <mergeCell ref="I402:J402"/>
    <mergeCell ref="A412:B412"/>
    <mergeCell ref="D412:E412"/>
    <mergeCell ref="I412:J412"/>
    <mergeCell ref="A413:B413"/>
    <mergeCell ref="D413:E413"/>
    <mergeCell ref="I413:J413"/>
    <mergeCell ref="A406:B406"/>
    <mergeCell ref="D406:E406"/>
    <mergeCell ref="A405:B405"/>
    <mergeCell ref="D405:E405"/>
    <mergeCell ref="I405:J405"/>
    <mergeCell ref="A400:B400"/>
    <mergeCell ref="D400:E400"/>
    <mergeCell ref="I400:J400"/>
    <mergeCell ref="A401:B401"/>
    <mergeCell ref="D401:E401"/>
    <mergeCell ref="I401:J401"/>
    <mergeCell ref="A402:B402"/>
    <mergeCell ref="A403:B403"/>
    <mergeCell ref="D403:E403"/>
    <mergeCell ref="I403:J403"/>
    <mergeCell ref="A404:B404"/>
    <mergeCell ref="D404:E404"/>
    <mergeCell ref="I404:J404"/>
    <mergeCell ref="A409:B409"/>
    <mergeCell ref="D409:E409"/>
    <mergeCell ref="I409:J409"/>
    <mergeCell ref="A410:B410"/>
    <mergeCell ref="D410:E410"/>
    <mergeCell ref="I410:J410"/>
    <mergeCell ref="I406:J406"/>
    <mergeCell ref="A407:B407"/>
    <mergeCell ref="D407:E407"/>
    <mergeCell ref="I407:J407"/>
    <mergeCell ref="A408:B408"/>
    <mergeCell ref="D408:E408"/>
    <mergeCell ref="I408:J408"/>
    <mergeCell ref="A414:B414"/>
    <mergeCell ref="D414:E414"/>
    <mergeCell ref="I414:J414"/>
    <mergeCell ref="A415:B415"/>
    <mergeCell ref="D415:E415"/>
    <mergeCell ref="I415:J415"/>
    <mergeCell ref="A420:B420"/>
    <mergeCell ref="D420:E420"/>
    <mergeCell ref="I420:J420"/>
    <mergeCell ref="A421:B421"/>
    <mergeCell ref="D421:E421"/>
    <mergeCell ref="I421:J421"/>
    <mergeCell ref="A418:B418"/>
    <mergeCell ref="D418:E418"/>
    <mergeCell ref="I418:J418"/>
    <mergeCell ref="A419:B419"/>
    <mergeCell ref="D419:E419"/>
    <mergeCell ref="I419:J419"/>
    <mergeCell ref="A411:B411"/>
    <mergeCell ref="D411:E411"/>
    <mergeCell ref="I411:J411"/>
    <mergeCell ref="I427:J427"/>
    <mergeCell ref="A416:B416"/>
    <mergeCell ref="D416:E416"/>
    <mergeCell ref="I416:J416"/>
    <mergeCell ref="A417:B417"/>
    <mergeCell ref="D417:E417"/>
    <mergeCell ref="I417:J417"/>
    <mergeCell ref="D424:E424"/>
    <mergeCell ref="I424:J424"/>
    <mergeCell ref="A425:B425"/>
    <mergeCell ref="D425:E425"/>
    <mergeCell ref="I425:J425"/>
    <mergeCell ref="A426:B426"/>
    <mergeCell ref="D426:E426"/>
    <mergeCell ref="I426:J426"/>
    <mergeCell ref="A432:B432"/>
    <mergeCell ref="D432:E432"/>
    <mergeCell ref="I432:J432"/>
    <mergeCell ref="A422:B422"/>
    <mergeCell ref="D422:E422"/>
    <mergeCell ref="I422:J422"/>
    <mergeCell ref="A423:B423"/>
    <mergeCell ref="D423:E423"/>
    <mergeCell ref="I423:J423"/>
    <mergeCell ref="A424:B424"/>
    <mergeCell ref="A430:B430"/>
    <mergeCell ref="D430:E430"/>
    <mergeCell ref="I430:J430"/>
    <mergeCell ref="A431:B431"/>
    <mergeCell ref="D431:E431"/>
    <mergeCell ref="I431:J431"/>
    <mergeCell ref="A428:B428"/>
    <mergeCell ref="D428:E428"/>
    <mergeCell ref="I428:J428"/>
    <mergeCell ref="A429:B429"/>
    <mergeCell ref="D429:E429"/>
    <mergeCell ref="I429:J429"/>
    <mergeCell ref="I433:J433"/>
    <mergeCell ref="A434:B434"/>
    <mergeCell ref="D434:E434"/>
    <mergeCell ref="I434:J434"/>
    <mergeCell ref="A435:B435"/>
    <mergeCell ref="D435:E435"/>
    <mergeCell ref="I435:J435"/>
    <mergeCell ref="A440:B440"/>
    <mergeCell ref="D440:E440"/>
    <mergeCell ref="I440:J440"/>
    <mergeCell ref="A441:B441"/>
    <mergeCell ref="D441:E441"/>
    <mergeCell ref="I441:J441"/>
    <mergeCell ref="A427:B427"/>
    <mergeCell ref="D427:E427"/>
    <mergeCell ref="A438:B438"/>
    <mergeCell ref="D438:E438"/>
    <mergeCell ref="I438:J438"/>
    <mergeCell ref="A439:B439"/>
    <mergeCell ref="D439:E439"/>
    <mergeCell ref="I439:J439"/>
    <mergeCell ref="A433:B433"/>
    <mergeCell ref="D433:E433"/>
    <mergeCell ref="A450:B450"/>
    <mergeCell ref="D450:E450"/>
    <mergeCell ref="I450:J450"/>
    <mergeCell ref="A451:B451"/>
    <mergeCell ref="D451:E451"/>
    <mergeCell ref="I451:J451"/>
    <mergeCell ref="A448:B448"/>
    <mergeCell ref="D448:E448"/>
    <mergeCell ref="I448:J448"/>
    <mergeCell ref="A449:B449"/>
    <mergeCell ref="D449:E449"/>
    <mergeCell ref="I449:J449"/>
    <mergeCell ref="A436:B436"/>
    <mergeCell ref="D436:E436"/>
    <mergeCell ref="I436:J436"/>
    <mergeCell ref="A437:B437"/>
    <mergeCell ref="D437:E437"/>
    <mergeCell ref="I437:J437"/>
    <mergeCell ref="A446:B446"/>
    <mergeCell ref="D446:E446"/>
    <mergeCell ref="I446:J446"/>
    <mergeCell ref="A447:B447"/>
    <mergeCell ref="D447:E447"/>
    <mergeCell ref="I447:J447"/>
    <mergeCell ref="A444:B444"/>
    <mergeCell ref="D444:E444"/>
    <mergeCell ref="I444:J444"/>
    <mergeCell ref="A445:B445"/>
    <mergeCell ref="D445:E445"/>
    <mergeCell ref="I445:J445"/>
    <mergeCell ref="A442:B442"/>
    <mergeCell ref="D442:E442"/>
    <mergeCell ref="I442:J442"/>
    <mergeCell ref="A443:B443"/>
    <mergeCell ref="D443:E443"/>
    <mergeCell ref="I443:J443"/>
    <mergeCell ref="A456:B456"/>
    <mergeCell ref="D456:E456"/>
    <mergeCell ref="I456:J456"/>
    <mergeCell ref="A457:B457"/>
    <mergeCell ref="D457:E457"/>
    <mergeCell ref="I457:J457"/>
    <mergeCell ref="A454:B454"/>
    <mergeCell ref="D454:E454"/>
    <mergeCell ref="I454:J454"/>
    <mergeCell ref="A455:B455"/>
    <mergeCell ref="D455:E455"/>
    <mergeCell ref="I455:J455"/>
    <mergeCell ref="A452:B452"/>
    <mergeCell ref="D452:E452"/>
    <mergeCell ref="I452:J452"/>
    <mergeCell ref="A453:B453"/>
    <mergeCell ref="D453:E453"/>
    <mergeCell ref="I453:J453"/>
    <mergeCell ref="A462:B462"/>
    <mergeCell ref="D462:E462"/>
    <mergeCell ref="I462:J462"/>
    <mergeCell ref="A463:B463"/>
    <mergeCell ref="D463:E463"/>
    <mergeCell ref="I463:J463"/>
    <mergeCell ref="A460:B460"/>
    <mergeCell ref="D460:E460"/>
    <mergeCell ref="I460:J460"/>
    <mergeCell ref="A461:B461"/>
    <mergeCell ref="D461:E461"/>
    <mergeCell ref="I461:J461"/>
    <mergeCell ref="A458:B458"/>
    <mergeCell ref="D458:E458"/>
    <mergeCell ref="I458:J458"/>
    <mergeCell ref="A459:B459"/>
    <mergeCell ref="D459:E459"/>
    <mergeCell ref="I459:J459"/>
    <mergeCell ref="A468:B468"/>
    <mergeCell ref="D468:E468"/>
    <mergeCell ref="I468:J468"/>
    <mergeCell ref="A469:B469"/>
    <mergeCell ref="D469:E469"/>
    <mergeCell ref="I469:J469"/>
    <mergeCell ref="A466:B466"/>
    <mergeCell ref="D466:E466"/>
    <mergeCell ref="I466:J466"/>
    <mergeCell ref="A467:B467"/>
    <mergeCell ref="D467:E467"/>
    <mergeCell ref="I467:J467"/>
    <mergeCell ref="A464:B464"/>
    <mergeCell ref="D464:E464"/>
    <mergeCell ref="I464:J464"/>
    <mergeCell ref="A465:B465"/>
    <mergeCell ref="D465:E465"/>
    <mergeCell ref="I465:J465"/>
    <mergeCell ref="A472:B472"/>
    <mergeCell ref="D472:E472"/>
    <mergeCell ref="I472:J472"/>
    <mergeCell ref="A473:B473"/>
    <mergeCell ref="D473:E473"/>
    <mergeCell ref="I473:J473"/>
    <mergeCell ref="A470:B470"/>
    <mergeCell ref="D470:E470"/>
    <mergeCell ref="I470:J470"/>
    <mergeCell ref="A471:B471"/>
    <mergeCell ref="D471:E471"/>
    <mergeCell ref="I471:J471"/>
    <mergeCell ref="A478:B478"/>
    <mergeCell ref="D478:E478"/>
    <mergeCell ref="I478:J478"/>
    <mergeCell ref="A479:B479"/>
    <mergeCell ref="D479:E479"/>
    <mergeCell ref="I479:J479"/>
    <mergeCell ref="A476:B476"/>
    <mergeCell ref="D476:E476"/>
    <mergeCell ref="I476:J476"/>
    <mergeCell ref="A477:B477"/>
    <mergeCell ref="D477:E477"/>
    <mergeCell ref="I477:J477"/>
    <mergeCell ref="A482:B482"/>
    <mergeCell ref="D482:E482"/>
    <mergeCell ref="I482:J482"/>
    <mergeCell ref="A483:B483"/>
    <mergeCell ref="D483:E483"/>
    <mergeCell ref="I483:J483"/>
    <mergeCell ref="A480:B480"/>
    <mergeCell ref="D480:E480"/>
    <mergeCell ref="I480:J480"/>
    <mergeCell ref="A481:B481"/>
    <mergeCell ref="D481:E481"/>
    <mergeCell ref="I481:J481"/>
    <mergeCell ref="A474:B474"/>
    <mergeCell ref="D474:E474"/>
    <mergeCell ref="I474:J474"/>
    <mergeCell ref="A475:B475"/>
    <mergeCell ref="D475:E475"/>
    <mergeCell ref="I475:J475"/>
    <mergeCell ref="A486:B486"/>
    <mergeCell ref="D486:E486"/>
    <mergeCell ref="I486:J486"/>
    <mergeCell ref="A487:B487"/>
    <mergeCell ref="D487:E487"/>
    <mergeCell ref="I487:J487"/>
    <mergeCell ref="A490:B490"/>
    <mergeCell ref="D490:E490"/>
    <mergeCell ref="I490:J490"/>
    <mergeCell ref="A491:B491"/>
    <mergeCell ref="D491:E491"/>
    <mergeCell ref="I491:J491"/>
    <mergeCell ref="A484:B484"/>
    <mergeCell ref="D484:E484"/>
    <mergeCell ref="I484:J484"/>
    <mergeCell ref="A485:B485"/>
    <mergeCell ref="D485:E485"/>
    <mergeCell ref="I485:J485"/>
    <mergeCell ref="A494:B494"/>
    <mergeCell ref="D494:E494"/>
    <mergeCell ref="I494:J494"/>
    <mergeCell ref="A495:B495"/>
    <mergeCell ref="D495:E495"/>
    <mergeCell ref="I495:J495"/>
    <mergeCell ref="A492:B492"/>
    <mergeCell ref="D492:E492"/>
    <mergeCell ref="I492:J492"/>
    <mergeCell ref="A493:B493"/>
    <mergeCell ref="D493:E493"/>
    <mergeCell ref="I493:J493"/>
    <mergeCell ref="A488:B488"/>
    <mergeCell ref="D488:E488"/>
    <mergeCell ref="I488:J488"/>
    <mergeCell ref="A489:B489"/>
    <mergeCell ref="D489:E489"/>
    <mergeCell ref="I489:J489"/>
    <mergeCell ref="A500:B500"/>
    <mergeCell ref="D500:E500"/>
    <mergeCell ref="I500:J500"/>
    <mergeCell ref="A501:B501"/>
    <mergeCell ref="D501:E501"/>
    <mergeCell ref="I501:J501"/>
    <mergeCell ref="A498:B498"/>
    <mergeCell ref="D498:E498"/>
    <mergeCell ref="I498:J498"/>
    <mergeCell ref="A499:B499"/>
    <mergeCell ref="D499:E499"/>
    <mergeCell ref="I499:J499"/>
    <mergeCell ref="A496:B496"/>
    <mergeCell ref="D496:E496"/>
    <mergeCell ref="I496:J496"/>
    <mergeCell ref="A497:B497"/>
    <mergeCell ref="D497:E497"/>
    <mergeCell ref="I497:J497"/>
    <mergeCell ref="A506:B506"/>
    <mergeCell ref="D506:E506"/>
    <mergeCell ref="I506:J506"/>
    <mergeCell ref="A507:B507"/>
    <mergeCell ref="D507:E507"/>
    <mergeCell ref="I507:J507"/>
    <mergeCell ref="A504:B504"/>
    <mergeCell ref="D504:E504"/>
    <mergeCell ref="I504:J504"/>
    <mergeCell ref="A505:B505"/>
    <mergeCell ref="D505:E505"/>
    <mergeCell ref="I505:J505"/>
    <mergeCell ref="A502:B502"/>
    <mergeCell ref="D502:E502"/>
    <mergeCell ref="I502:J502"/>
    <mergeCell ref="A503:B503"/>
    <mergeCell ref="D503:E503"/>
    <mergeCell ref="I503:J503"/>
    <mergeCell ref="A512:B512"/>
    <mergeCell ref="D512:E512"/>
    <mergeCell ref="I512:J512"/>
    <mergeCell ref="A513:B513"/>
    <mergeCell ref="D513:E513"/>
    <mergeCell ref="I513:J513"/>
    <mergeCell ref="A510:B510"/>
    <mergeCell ref="D510:E510"/>
    <mergeCell ref="I510:J510"/>
    <mergeCell ref="A511:B511"/>
    <mergeCell ref="D511:E511"/>
    <mergeCell ref="I511:J511"/>
    <mergeCell ref="A508:B508"/>
    <mergeCell ref="D508:E508"/>
    <mergeCell ref="I508:J508"/>
    <mergeCell ref="A509:B509"/>
    <mergeCell ref="D509:E509"/>
    <mergeCell ref="I509:J509"/>
    <mergeCell ref="A518:B518"/>
    <mergeCell ref="D518:E518"/>
    <mergeCell ref="I518:J518"/>
    <mergeCell ref="A519:B519"/>
    <mergeCell ref="D519:E519"/>
    <mergeCell ref="I519:J519"/>
    <mergeCell ref="A516:B516"/>
    <mergeCell ref="D516:E516"/>
    <mergeCell ref="I516:J516"/>
    <mergeCell ref="A517:B517"/>
    <mergeCell ref="D517:E517"/>
    <mergeCell ref="I517:J517"/>
    <mergeCell ref="A514:B514"/>
    <mergeCell ref="D514:E514"/>
    <mergeCell ref="I514:J514"/>
    <mergeCell ref="A515:B515"/>
    <mergeCell ref="D515:E515"/>
    <mergeCell ref="I515:J515"/>
    <mergeCell ref="A530:B530"/>
    <mergeCell ref="D530:E530"/>
    <mergeCell ref="I530:J530"/>
    <mergeCell ref="A531:B531"/>
    <mergeCell ref="D531:E531"/>
    <mergeCell ref="I531:J531"/>
    <mergeCell ref="A528:B528"/>
    <mergeCell ref="D528:E528"/>
    <mergeCell ref="I528:J528"/>
    <mergeCell ref="A529:B529"/>
    <mergeCell ref="D529:E529"/>
    <mergeCell ref="I529:J529"/>
    <mergeCell ref="A520:B520"/>
    <mergeCell ref="D520:E520"/>
    <mergeCell ref="I520:J520"/>
    <mergeCell ref="A521:B521"/>
    <mergeCell ref="D521:E521"/>
    <mergeCell ref="I521:J521"/>
    <mergeCell ref="A526:B526"/>
    <mergeCell ref="D526:E526"/>
    <mergeCell ref="I526:J526"/>
    <mergeCell ref="A527:B527"/>
    <mergeCell ref="D527:E527"/>
    <mergeCell ref="I527:J527"/>
    <mergeCell ref="A524:B524"/>
    <mergeCell ref="D524:E524"/>
    <mergeCell ref="I524:J524"/>
    <mergeCell ref="A525:B525"/>
    <mergeCell ref="D525:E525"/>
    <mergeCell ref="I525:J525"/>
    <mergeCell ref="A522:B522"/>
    <mergeCell ref="D522:E522"/>
    <mergeCell ref="I522:J522"/>
    <mergeCell ref="A523:B523"/>
    <mergeCell ref="D523:E523"/>
    <mergeCell ref="I523:J523"/>
    <mergeCell ref="A534:B534"/>
    <mergeCell ref="D534:E534"/>
    <mergeCell ref="I534:J534"/>
    <mergeCell ref="A535:B535"/>
    <mergeCell ref="D535:E535"/>
    <mergeCell ref="I535:J535"/>
    <mergeCell ref="A532:B532"/>
    <mergeCell ref="D532:E532"/>
    <mergeCell ref="I532:J532"/>
    <mergeCell ref="A533:B533"/>
    <mergeCell ref="D533:E533"/>
    <mergeCell ref="I533:J533"/>
    <mergeCell ref="A540:B540"/>
    <mergeCell ref="D540:E540"/>
    <mergeCell ref="I540:J540"/>
    <mergeCell ref="A541:B541"/>
    <mergeCell ref="D541:E541"/>
    <mergeCell ref="I541:J541"/>
    <mergeCell ref="A538:B538"/>
    <mergeCell ref="D538:E538"/>
    <mergeCell ref="I538:J538"/>
    <mergeCell ref="A539:B539"/>
    <mergeCell ref="D539:E539"/>
    <mergeCell ref="I539:J539"/>
    <mergeCell ref="A544:B544"/>
    <mergeCell ref="D544:E544"/>
    <mergeCell ref="I544:J544"/>
    <mergeCell ref="A545:B545"/>
    <mergeCell ref="D545:E545"/>
    <mergeCell ref="I545:J545"/>
    <mergeCell ref="A542:B542"/>
    <mergeCell ref="D542:E542"/>
    <mergeCell ref="I542:J542"/>
    <mergeCell ref="A543:B543"/>
    <mergeCell ref="D543:E543"/>
    <mergeCell ref="I543:J543"/>
    <mergeCell ref="A536:B536"/>
    <mergeCell ref="D536:E536"/>
    <mergeCell ref="I536:J536"/>
    <mergeCell ref="A537:B537"/>
    <mergeCell ref="D537:E537"/>
    <mergeCell ref="I537:J537"/>
    <mergeCell ref="A550:B550"/>
    <mergeCell ref="D550:E550"/>
    <mergeCell ref="I550:J550"/>
    <mergeCell ref="A551:B551"/>
    <mergeCell ref="D551:E551"/>
    <mergeCell ref="I551:J551"/>
    <mergeCell ref="A548:B548"/>
    <mergeCell ref="D548:E548"/>
    <mergeCell ref="I548:J548"/>
    <mergeCell ref="A549:B549"/>
    <mergeCell ref="D549:E549"/>
    <mergeCell ref="I549:J549"/>
    <mergeCell ref="A546:B546"/>
    <mergeCell ref="D546:E546"/>
    <mergeCell ref="I546:J546"/>
    <mergeCell ref="A547:B547"/>
    <mergeCell ref="D547:E547"/>
    <mergeCell ref="I547:J547"/>
    <mergeCell ref="A556:B556"/>
    <mergeCell ref="D556:E556"/>
    <mergeCell ref="I556:J556"/>
    <mergeCell ref="A557:B557"/>
    <mergeCell ref="D557:E557"/>
    <mergeCell ref="I557:J557"/>
    <mergeCell ref="A554:B554"/>
    <mergeCell ref="D554:E554"/>
    <mergeCell ref="I554:J554"/>
    <mergeCell ref="A555:B555"/>
    <mergeCell ref="D555:E555"/>
    <mergeCell ref="I555:J555"/>
    <mergeCell ref="A552:B552"/>
    <mergeCell ref="D552:E552"/>
    <mergeCell ref="I552:J552"/>
    <mergeCell ref="A553:B553"/>
    <mergeCell ref="D553:E553"/>
    <mergeCell ref="I553:J553"/>
    <mergeCell ref="A568:B568"/>
    <mergeCell ref="D568:E568"/>
    <mergeCell ref="I568:J568"/>
    <mergeCell ref="A569:B569"/>
    <mergeCell ref="D569:E569"/>
    <mergeCell ref="I569:J569"/>
    <mergeCell ref="A566:B566"/>
    <mergeCell ref="D566:E566"/>
    <mergeCell ref="I566:J566"/>
    <mergeCell ref="A567:B567"/>
    <mergeCell ref="D567:E567"/>
    <mergeCell ref="I567:J567"/>
    <mergeCell ref="A558:B558"/>
    <mergeCell ref="D558:E558"/>
    <mergeCell ref="I558:J558"/>
    <mergeCell ref="A559:B559"/>
    <mergeCell ref="D559:E559"/>
    <mergeCell ref="I559:J559"/>
    <mergeCell ref="A564:B564"/>
    <mergeCell ref="D564:E564"/>
    <mergeCell ref="I564:J564"/>
    <mergeCell ref="A565:B565"/>
    <mergeCell ref="D565:E565"/>
    <mergeCell ref="I565:J565"/>
    <mergeCell ref="A562:B562"/>
    <mergeCell ref="D562:E562"/>
    <mergeCell ref="I562:J562"/>
    <mergeCell ref="A563:B563"/>
    <mergeCell ref="D563:E563"/>
    <mergeCell ref="I563:J563"/>
    <mergeCell ref="A560:B560"/>
    <mergeCell ref="D560:E560"/>
    <mergeCell ref="I560:J560"/>
    <mergeCell ref="A561:B561"/>
    <mergeCell ref="D561:E561"/>
    <mergeCell ref="I561:J561"/>
    <mergeCell ref="A570:B570"/>
    <mergeCell ref="D570:E570"/>
    <mergeCell ref="I570:J570"/>
    <mergeCell ref="A571:B571"/>
    <mergeCell ref="D571:E571"/>
    <mergeCell ref="I571:J571"/>
    <mergeCell ref="A576:B576"/>
    <mergeCell ref="D576:E576"/>
    <mergeCell ref="I576:J576"/>
    <mergeCell ref="A577:B577"/>
    <mergeCell ref="D577:E577"/>
    <mergeCell ref="I577:J577"/>
    <mergeCell ref="A574:B574"/>
    <mergeCell ref="D574:E574"/>
    <mergeCell ref="I574:J574"/>
    <mergeCell ref="A575:B575"/>
    <mergeCell ref="D575:E575"/>
    <mergeCell ref="I575:J575"/>
    <mergeCell ref="A580:B580"/>
    <mergeCell ref="D580:E580"/>
    <mergeCell ref="I580:J580"/>
    <mergeCell ref="A581:B581"/>
    <mergeCell ref="D581:E581"/>
    <mergeCell ref="I581:J581"/>
    <mergeCell ref="A578:B578"/>
    <mergeCell ref="D578:E578"/>
    <mergeCell ref="I578:J578"/>
    <mergeCell ref="A579:B579"/>
    <mergeCell ref="D579:E579"/>
    <mergeCell ref="I579:J579"/>
    <mergeCell ref="A572:B572"/>
    <mergeCell ref="D572:E572"/>
    <mergeCell ref="I572:J572"/>
    <mergeCell ref="A573:B573"/>
    <mergeCell ref="D573:E573"/>
    <mergeCell ref="I573:J573"/>
    <mergeCell ref="A592:B592"/>
    <mergeCell ref="D592:E592"/>
    <mergeCell ref="I592:J592"/>
    <mergeCell ref="A593:B593"/>
    <mergeCell ref="D593:E593"/>
    <mergeCell ref="I593:J593"/>
    <mergeCell ref="A590:B590"/>
    <mergeCell ref="D590:E590"/>
    <mergeCell ref="I590:J590"/>
    <mergeCell ref="A591:B591"/>
    <mergeCell ref="D591:E591"/>
    <mergeCell ref="I591:J591"/>
    <mergeCell ref="A582:B582"/>
    <mergeCell ref="D582:E582"/>
    <mergeCell ref="I582:J582"/>
    <mergeCell ref="A583:B583"/>
    <mergeCell ref="D583:E583"/>
    <mergeCell ref="I583:J583"/>
    <mergeCell ref="A588:B588"/>
    <mergeCell ref="D588:E588"/>
    <mergeCell ref="I588:J588"/>
    <mergeCell ref="A589:B589"/>
    <mergeCell ref="D589:E589"/>
    <mergeCell ref="I589:J589"/>
    <mergeCell ref="A586:B586"/>
    <mergeCell ref="D586:E586"/>
    <mergeCell ref="I586:J586"/>
    <mergeCell ref="A587:B587"/>
    <mergeCell ref="D587:E587"/>
    <mergeCell ref="I587:J587"/>
    <mergeCell ref="A584:B584"/>
    <mergeCell ref="D584:E584"/>
    <mergeCell ref="I584:J584"/>
    <mergeCell ref="A585:B585"/>
    <mergeCell ref="D585:E585"/>
    <mergeCell ref="I585:J585"/>
    <mergeCell ref="A598:B598"/>
    <mergeCell ref="D598:E598"/>
    <mergeCell ref="I598:J598"/>
    <mergeCell ref="A599:B599"/>
    <mergeCell ref="D599:E599"/>
    <mergeCell ref="I599:J599"/>
    <mergeCell ref="A596:B596"/>
    <mergeCell ref="D596:E596"/>
    <mergeCell ref="I596:J596"/>
    <mergeCell ref="A597:B597"/>
    <mergeCell ref="D597:E597"/>
    <mergeCell ref="I597:J597"/>
    <mergeCell ref="A594:B594"/>
    <mergeCell ref="D594:E594"/>
    <mergeCell ref="I594:J594"/>
    <mergeCell ref="A595:B595"/>
    <mergeCell ref="D595:E595"/>
    <mergeCell ref="I595:J595"/>
    <mergeCell ref="A604:B604"/>
    <mergeCell ref="D604:E604"/>
    <mergeCell ref="I604:J604"/>
    <mergeCell ref="A605:B605"/>
    <mergeCell ref="D605:E605"/>
    <mergeCell ref="I605:J605"/>
    <mergeCell ref="A602:B602"/>
    <mergeCell ref="D602:E602"/>
    <mergeCell ref="I602:J602"/>
    <mergeCell ref="A603:B603"/>
    <mergeCell ref="D603:E603"/>
    <mergeCell ref="I603:J603"/>
    <mergeCell ref="A600:B600"/>
    <mergeCell ref="D600:E600"/>
    <mergeCell ref="I600:J600"/>
    <mergeCell ref="A601:B601"/>
    <mergeCell ref="D601:E601"/>
    <mergeCell ref="I601:J601"/>
    <mergeCell ref="A610:B610"/>
    <mergeCell ref="D610:E610"/>
    <mergeCell ref="I610:J610"/>
    <mergeCell ref="A611:B611"/>
    <mergeCell ref="D611:E611"/>
    <mergeCell ref="I611:J611"/>
    <mergeCell ref="A608:B608"/>
    <mergeCell ref="D608:E608"/>
    <mergeCell ref="I608:J608"/>
    <mergeCell ref="A609:B609"/>
    <mergeCell ref="D609:E609"/>
    <mergeCell ref="I609:J609"/>
    <mergeCell ref="A606:B606"/>
    <mergeCell ref="D606:E606"/>
    <mergeCell ref="I606:J606"/>
    <mergeCell ref="A607:B607"/>
    <mergeCell ref="D607:E607"/>
    <mergeCell ref="I607:J607"/>
    <mergeCell ref="A612:B612"/>
    <mergeCell ref="D612:E612"/>
    <mergeCell ref="I612:J612"/>
    <mergeCell ref="A613:B613"/>
    <mergeCell ref="D613:E613"/>
    <mergeCell ref="I613:J613"/>
    <mergeCell ref="A618:B618"/>
    <mergeCell ref="D618:E618"/>
    <mergeCell ref="I618:J618"/>
    <mergeCell ref="A619:B619"/>
    <mergeCell ref="D619:E619"/>
    <mergeCell ref="I619:J619"/>
    <mergeCell ref="A616:B616"/>
    <mergeCell ref="D616:E616"/>
    <mergeCell ref="I616:J616"/>
    <mergeCell ref="A617:B617"/>
    <mergeCell ref="D617:E617"/>
    <mergeCell ref="I617:J617"/>
    <mergeCell ref="A628:B628"/>
    <mergeCell ref="D628:E628"/>
    <mergeCell ref="I628:J628"/>
    <mergeCell ref="A629:B629"/>
    <mergeCell ref="I629:J629"/>
    <mergeCell ref="J631:K632"/>
    <mergeCell ref="A626:B626"/>
    <mergeCell ref="D626:E626"/>
    <mergeCell ref="I626:J626"/>
    <mergeCell ref="A627:B627"/>
    <mergeCell ref="D627:E627"/>
    <mergeCell ref="I627:J627"/>
    <mergeCell ref="A614:B614"/>
    <mergeCell ref="D614:E614"/>
    <mergeCell ref="I614:J614"/>
    <mergeCell ref="A615:B615"/>
    <mergeCell ref="D615:E615"/>
    <mergeCell ref="I615:J615"/>
    <mergeCell ref="A624:B624"/>
    <mergeCell ref="D624:E624"/>
    <mergeCell ref="I624:J624"/>
    <mergeCell ref="A625:B625"/>
    <mergeCell ref="D625:E625"/>
    <mergeCell ref="I625:J625"/>
    <mergeCell ref="A622:B622"/>
    <mergeCell ref="D622:E622"/>
    <mergeCell ref="I622:J622"/>
    <mergeCell ref="A623:B623"/>
    <mergeCell ref="D623:E623"/>
    <mergeCell ref="I623:J623"/>
    <mergeCell ref="A620:B620"/>
    <mergeCell ref="D620:E620"/>
    <mergeCell ref="I620:J620"/>
    <mergeCell ref="A621:B621"/>
    <mergeCell ref="D621:E621"/>
    <mergeCell ref="I621:J621"/>
  </mergeCells>
  <pageMargins left="0.5" right="0.50999999046325695" top="0.479999989271164" bottom="0.44999998807907099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Prihodi EK</vt:lpstr>
      <vt:lpstr>Rashodi EK</vt:lpstr>
      <vt:lpstr>Prihodi IF</vt:lpstr>
      <vt:lpstr>Rashodi IF</vt:lpstr>
      <vt:lpstr>Rashodi FUNKC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Maja Pogorelić Bajlo</cp:lastModifiedBy>
  <dcterms:created xsi:type="dcterms:W3CDTF">2025-03-12T08:28:34Z</dcterms:created>
  <dcterms:modified xsi:type="dcterms:W3CDTF">2025-03-19T09:29:50Z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